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8195" windowHeight="10485" tabRatio="582"/>
  </bookViews>
  <sheets>
    <sheet name="TOTAL" sheetId="1" r:id="rId1"/>
    <sheet name="#1 - Other" sheetId="4" r:id="rId2"/>
    <sheet name="#4 - Additional Comments" sheetId="5" r:id="rId3"/>
    <sheet name="Town Mtg" sheetId="2" r:id="rId4"/>
    <sheet name="Survey Monkey" sheetId="3" r:id="rId5"/>
  </sheets>
  <calcPr calcId="145621"/>
  <fileRecoveryPr repairLoad="1"/>
</workbook>
</file>

<file path=xl/calcChain.xml><?xml version="1.0" encoding="utf-8"?>
<calcChain xmlns="http://schemas.openxmlformats.org/spreadsheetml/2006/main">
  <c r="B8" i="1" l="1"/>
  <c r="C8" i="1"/>
  <c r="D8" i="1"/>
  <c r="E8" i="1"/>
  <c r="K8" i="1" s="1"/>
  <c r="F8" i="1"/>
  <c r="G8" i="1"/>
  <c r="B9" i="1"/>
  <c r="C9" i="1"/>
  <c r="D9" i="1"/>
  <c r="E9" i="1"/>
  <c r="F9" i="1"/>
  <c r="G9" i="1"/>
  <c r="H9" i="1"/>
  <c r="B10" i="1"/>
  <c r="C10" i="1"/>
  <c r="D10" i="1"/>
  <c r="E10" i="1"/>
  <c r="K10" i="1" s="1"/>
  <c r="F10" i="1"/>
  <c r="G10" i="1"/>
  <c r="I10" i="1"/>
  <c r="B11" i="1"/>
  <c r="I11" i="1" s="1"/>
  <c r="C11" i="1"/>
  <c r="D11" i="1"/>
  <c r="E11" i="1"/>
  <c r="F11" i="1"/>
  <c r="K11" i="1" s="1"/>
  <c r="G11" i="1"/>
  <c r="B12" i="1"/>
  <c r="C12" i="1"/>
  <c r="D12" i="1"/>
  <c r="E12" i="1"/>
  <c r="F12" i="1"/>
  <c r="G12" i="1"/>
  <c r="K12" i="1"/>
  <c r="B13" i="1"/>
  <c r="C13" i="1"/>
  <c r="D13" i="1"/>
  <c r="E13" i="1"/>
  <c r="H13" i="1" s="1"/>
  <c r="F13" i="1"/>
  <c r="G13" i="1"/>
  <c r="B14" i="1"/>
  <c r="I14" i="1" s="1"/>
  <c r="C14" i="1"/>
  <c r="D14" i="1"/>
  <c r="E14" i="1"/>
  <c r="F14" i="1"/>
  <c r="G14" i="1"/>
  <c r="B15" i="1"/>
  <c r="C15" i="1"/>
  <c r="D15" i="1"/>
  <c r="E15" i="1"/>
  <c r="F15" i="1"/>
  <c r="K15" i="1" s="1"/>
  <c r="G15" i="1"/>
  <c r="B16" i="1"/>
  <c r="C16" i="1"/>
  <c r="D16" i="1"/>
  <c r="E16" i="1"/>
  <c r="K16" i="1" s="1"/>
  <c r="F16" i="1"/>
  <c r="G16" i="1"/>
  <c r="B17" i="1"/>
  <c r="I17" i="1" s="1"/>
  <c r="C17" i="1"/>
  <c r="D17" i="1"/>
  <c r="E17" i="1"/>
  <c r="F17" i="1"/>
  <c r="K17" i="1" s="1"/>
  <c r="G17" i="1"/>
  <c r="B18" i="1"/>
  <c r="I18" i="1" s="1"/>
  <c r="C18" i="1"/>
  <c r="H18" i="1" s="1"/>
  <c r="D18" i="1"/>
  <c r="E18" i="1"/>
  <c r="F18" i="1"/>
  <c r="G18" i="1"/>
  <c r="B19" i="1"/>
  <c r="C19" i="1"/>
  <c r="D19" i="1"/>
  <c r="E19" i="1"/>
  <c r="F19" i="1"/>
  <c r="K19" i="1" s="1"/>
  <c r="G19" i="1"/>
  <c r="B24" i="1"/>
  <c r="C24" i="1"/>
  <c r="D24" i="1"/>
  <c r="E24" i="1"/>
  <c r="F24" i="1"/>
  <c r="B30" i="1"/>
  <c r="C30" i="1"/>
  <c r="D30" i="1"/>
  <c r="E30" i="1"/>
  <c r="G30" i="1" s="1"/>
  <c r="F30" i="1"/>
  <c r="I15" i="1"/>
  <c r="K14" i="1"/>
  <c r="H12" i="1"/>
  <c r="L12" i="1" s="1"/>
  <c r="I19" i="1"/>
  <c r="K18" i="1"/>
  <c r="L18" i="1" s="1"/>
  <c r="H17" i="1"/>
  <c r="J17" i="1" s="1"/>
  <c r="H16" i="1"/>
  <c r="L16" i="1" s="1"/>
  <c r="H10" i="1"/>
  <c r="I9" i="1"/>
  <c r="J9" i="1" s="1"/>
  <c r="G24" i="1"/>
  <c r="D25" i="1" s="1"/>
  <c r="H14" i="1"/>
  <c r="J14" i="1" s="1"/>
  <c r="K13" i="1"/>
  <c r="L13" i="1" s="1"/>
  <c r="I13" i="1"/>
  <c r="J13" i="1" s="1"/>
  <c r="K9" i="1"/>
  <c r="L9" i="1" s="1"/>
  <c r="L17" i="1"/>
  <c r="H8" i="1"/>
  <c r="J10" i="1"/>
  <c r="J15" i="1"/>
  <c r="F31" i="1"/>
  <c r="B25" i="1"/>
  <c r="F25" i="1"/>
  <c r="J18" i="1"/>
  <c r="L8" i="1"/>
  <c r="B31" i="1"/>
  <c r="B32" i="1" s="1"/>
  <c r="G31" i="1"/>
  <c r="D31" i="1"/>
  <c r="C31" i="1"/>
  <c r="L10" i="1"/>
  <c r="E31" i="1"/>
  <c r="C25" i="1"/>
  <c r="H19" i="1"/>
  <c r="J19" i="1" s="1"/>
  <c r="I16" i="1"/>
  <c r="H15" i="1"/>
  <c r="L15" i="1" s="1"/>
  <c r="I12" i="1"/>
  <c r="H11" i="1"/>
  <c r="J11" i="1" s="1"/>
  <c r="I8" i="1"/>
  <c r="J8" i="1" s="1"/>
  <c r="A6" i="4"/>
  <c r="A7" i="4" s="1"/>
  <c r="A8" i="4" s="1"/>
  <c r="A9" i="4" s="1"/>
  <c r="A10" i="4" s="1"/>
  <c r="A11" i="4" s="1"/>
  <c r="A12" i="4" s="1"/>
  <c r="A13" i="4" s="1"/>
  <c r="A14" i="4" s="1"/>
  <c r="A15" i="4" s="1"/>
  <c r="A16" i="4" s="1"/>
  <c r="A17" i="4" s="1"/>
  <c r="A18" i="4" s="1"/>
  <c r="A19" i="4" s="1"/>
  <c r="A20" i="4" s="1"/>
  <c r="A21" i="4" s="1"/>
  <c r="A22" i="4" s="1"/>
  <c r="A23" i="4" s="1"/>
  <c r="A24" i="4" s="1"/>
  <c r="A5" i="4"/>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3" i="5"/>
  <c r="L11" i="1" l="1"/>
  <c r="J12" i="1"/>
  <c r="L14" i="1"/>
  <c r="E32" i="1"/>
  <c r="E25" i="1"/>
  <c r="E26" i="1" s="1"/>
  <c r="J16" i="1"/>
  <c r="L19" i="1"/>
  <c r="B26" i="1"/>
  <c r="G25" i="1"/>
  <c r="B69" i="1"/>
  <c r="B68" i="1"/>
  <c r="B67" i="1"/>
  <c r="B66" i="1"/>
  <c r="B65" i="1"/>
  <c r="B64" i="1"/>
  <c r="B60" i="1"/>
  <c r="B59" i="1"/>
  <c r="B58" i="1"/>
  <c r="B57" i="1"/>
  <c r="B56" i="1"/>
  <c r="B55" i="1"/>
  <c r="B54" i="1"/>
  <c r="B50" i="1"/>
  <c r="B49" i="1"/>
  <c r="B48" i="1"/>
  <c r="B47" i="1"/>
  <c r="B46" i="1"/>
  <c r="B45" i="1"/>
  <c r="B41" i="1"/>
  <c r="B40" i="1"/>
  <c r="B39" i="1"/>
  <c r="M34" i="3"/>
  <c r="M26" i="3"/>
  <c r="M17" i="3"/>
  <c r="M9" i="3"/>
  <c r="L9" i="2"/>
  <c r="L17" i="2"/>
  <c r="L26" i="2"/>
  <c r="L34" i="2"/>
  <c r="B4" i="1"/>
  <c r="I8" i="3"/>
  <c r="I9" i="3"/>
  <c r="I10" i="3"/>
  <c r="I11" i="3"/>
  <c r="I12" i="3"/>
  <c r="I13" i="3"/>
  <c r="I14" i="3"/>
  <c r="I15" i="3"/>
  <c r="I16" i="3"/>
  <c r="I17" i="3"/>
  <c r="I18" i="3"/>
  <c r="I7" i="3"/>
  <c r="H23" i="3"/>
  <c r="H27" i="3"/>
  <c r="G27" i="3"/>
  <c r="G23" i="3"/>
  <c r="G27" i="2"/>
  <c r="G23" i="2"/>
  <c r="H8" i="3"/>
  <c r="H9" i="3"/>
  <c r="H10" i="3"/>
  <c r="H11" i="3"/>
  <c r="H12" i="3"/>
  <c r="H13" i="3"/>
  <c r="H14" i="3"/>
  <c r="H15" i="3"/>
  <c r="H16" i="3"/>
  <c r="H17" i="3"/>
  <c r="H18" i="3"/>
  <c r="H7" i="3"/>
  <c r="H18" i="2"/>
  <c r="H17" i="2"/>
  <c r="H16" i="2"/>
  <c r="H15" i="2"/>
  <c r="H14" i="2"/>
  <c r="H13" i="2"/>
  <c r="H12" i="2"/>
  <c r="H11" i="2"/>
  <c r="H10" i="2"/>
  <c r="H9" i="2"/>
  <c r="H8" i="2"/>
  <c r="H7" i="2"/>
  <c r="B70" i="1" l="1"/>
  <c r="C66" i="1" s="1"/>
  <c r="C69" i="1"/>
  <c r="B61" i="1"/>
  <c r="C58" i="1" s="1"/>
  <c r="B51" i="1"/>
  <c r="B42" i="1"/>
  <c r="C60" i="1" l="1"/>
  <c r="C59" i="1"/>
  <c r="C54" i="1"/>
  <c r="C64" i="1"/>
  <c r="C65" i="1"/>
  <c r="C67" i="1"/>
  <c r="C68" i="1"/>
  <c r="C57" i="1"/>
  <c r="C56" i="1"/>
  <c r="C55" i="1"/>
  <c r="C50" i="1"/>
  <c r="C46" i="1"/>
  <c r="C47" i="1"/>
  <c r="C45" i="1"/>
  <c r="C48" i="1"/>
  <c r="C49" i="1"/>
  <c r="C39" i="1"/>
  <c r="C41" i="1"/>
  <c r="C40" i="1"/>
  <c r="C70" i="1" l="1"/>
  <c r="C61" i="1"/>
  <c r="C42" i="1"/>
  <c r="C51" i="1"/>
</calcChain>
</file>

<file path=xl/sharedStrings.xml><?xml version="1.0" encoding="utf-8"?>
<sst xmlns="http://schemas.openxmlformats.org/spreadsheetml/2006/main" count="312" uniqueCount="145">
  <si>
    <t>1. How important is it to you that Essex works to preserve land for the following purposes:</t>
  </si>
  <si>
    <t>Very important</t>
  </si>
  <si>
    <t>Somewhat important</t>
  </si>
  <si>
    <t>Neutral</t>
  </si>
  <si>
    <t>Not very important</t>
  </si>
  <si>
    <t>Not at all important</t>
  </si>
  <si>
    <t>Don't know</t>
  </si>
  <si>
    <t>TOTAL</t>
  </si>
  <si>
    <t>Agriculture (working lands)</t>
  </si>
  <si>
    <t>Forestry (working lands)</t>
  </si>
  <si>
    <t>Public trails (hiking, biking, skiing, snowmobiling, horseback riding, etc.)</t>
  </si>
  <si>
    <t>Parks with sports fields</t>
  </si>
  <si>
    <t>Parks or green spaces in neighborhoods or other developed areas</t>
  </si>
  <si>
    <t>Hunting</t>
  </si>
  <si>
    <t>Prevention of suburban sprawl</t>
  </si>
  <si>
    <t>Protection of scenic views</t>
  </si>
  <si>
    <t>Wildlife habitat</t>
  </si>
  <si>
    <t>Wetland preservation</t>
  </si>
  <si>
    <t>River and stream protection</t>
  </si>
  <si>
    <t>Floodplain protection</t>
  </si>
  <si>
    <t>Answer Options</t>
  </si>
  <si>
    <t>SURVEY MONKEY</t>
  </si>
  <si>
    <t>March 2 - 31, 2016</t>
  </si>
  <si>
    <t>Total responses</t>
  </si>
  <si>
    <t>Open dates:</t>
  </si>
  <si>
    <t>Feb. 29 - March 31, 2016</t>
  </si>
  <si>
    <t>Feb. 29, 2016</t>
  </si>
  <si>
    <t>2. Would you be willing to see your property tax rate increase to support a conservation fund?</t>
  </si>
  <si>
    <t>Yes</t>
  </si>
  <si>
    <t>Probably</t>
  </si>
  <si>
    <t>Unsure</t>
  </si>
  <si>
    <t>Probably not</t>
  </si>
  <si>
    <t>No</t>
  </si>
  <si>
    <t>3. Would you donate money to an Essex Conservation Fund?</t>
  </si>
  <si>
    <t>Other</t>
  </si>
  <si>
    <t>Skipped</t>
  </si>
  <si>
    <t>Count</t>
  </si>
  <si>
    <t>%</t>
  </si>
  <si>
    <t>Very or Somewhat important</t>
  </si>
  <si>
    <t>DEMOGRAPHIC DATA</t>
  </si>
  <si>
    <t>5. Where do you live?</t>
  </si>
  <si>
    <t>Village of Essex Junction</t>
  </si>
  <si>
    <t>Town of Essex outside the Village</t>
  </si>
  <si>
    <t>6. How long have you lived in Essex?</t>
  </si>
  <si>
    <t>Less than 1 year</t>
  </si>
  <si>
    <t>1 - 4 years</t>
  </si>
  <si>
    <t>5 - 9 years</t>
  </si>
  <si>
    <t>10 - 20 years</t>
  </si>
  <si>
    <t>20+ years</t>
  </si>
  <si>
    <t>n/a</t>
  </si>
  <si>
    <t>7. What is your annual household income?</t>
  </si>
  <si>
    <t>Less than $25,000</t>
  </si>
  <si>
    <t>$25,000 - $49,999</t>
  </si>
  <si>
    <t>$50,000 - $74,999</t>
  </si>
  <si>
    <t>$75,000 - $99,999</t>
  </si>
  <si>
    <t>$100,000 - $149,999</t>
  </si>
  <si>
    <t>$150,000 - $199,999</t>
  </si>
  <si>
    <t>$200,000 or higher</t>
  </si>
  <si>
    <t>8. How old are you?</t>
  </si>
  <si>
    <t>Under 18 years</t>
  </si>
  <si>
    <t>18 - 24 years</t>
  </si>
  <si>
    <t>25 - 34 years</t>
  </si>
  <si>
    <t>35 - 54 years</t>
  </si>
  <si>
    <t>55 - 64 years</t>
  </si>
  <si>
    <t>65 years or better</t>
  </si>
  <si>
    <t>See attached</t>
  </si>
  <si>
    <t>4. Do you have any additional comments?</t>
  </si>
  <si>
    <t>Other:</t>
  </si>
  <si>
    <t>Development</t>
  </si>
  <si>
    <t>Protect Forest - Keep BIG parcels</t>
  </si>
  <si>
    <t>Control Development</t>
  </si>
  <si>
    <t>Bike trail extension/improvements</t>
  </si>
  <si>
    <t>Somwhat important</t>
  </si>
  <si>
    <t>Forestry - Preserving Forests as carbon sinks to prevent global warming</t>
  </si>
  <si>
    <t>Level of importance</t>
  </si>
  <si>
    <t>Urban trees</t>
  </si>
  <si>
    <t>Wildlife protection</t>
  </si>
  <si>
    <t>Toxicity testing + cleanup</t>
  </si>
  <si>
    <t>Protecting America ….</t>
  </si>
  <si>
    <t>Providing enough space for Tree-lined streets</t>
  </si>
  <si>
    <t>Essex owns some great forests - you need to do a better job of developing trails in them, having footbridges over the streams and promoting them to residents.</t>
  </si>
  <si>
    <t>large contiguous forest lands for wildlife and water retention</t>
  </si>
  <si>
    <t>Overlapping category</t>
  </si>
  <si>
    <t>Public trails</t>
  </si>
  <si>
    <t>Forestry</t>
  </si>
  <si>
    <t>Safe walking areas in the town and less congestion.</t>
  </si>
  <si>
    <t>Areas of un-developed unlogged forested land included within and between neighborhoods is what has made essex junction a good place to live on the past. These areas need to mostly be accessible to the public for walking, biking, etc, but their main benefit is as a visual, sound and air quality shield from roads and buildings. Alot of our patches of trees are disappearing especially near the 5 corners area where they are needed the most. The new development needed to include more than a couple of widely spaced trees on a very narrow strip of land to have an adequate effect</t>
  </si>
  <si>
    <t>Staff and committee members must find creative ways to support all landowners' needs, not just developers' ventures.</t>
  </si>
  <si>
    <t>No homes in conservation zone C1</t>
  </si>
  <si>
    <t>Stop trying to drive out big businesses, start providing tax incentives for them instead of driving them out with our excessively high tax rate! I can't believe this is even a debate, having the prospect of raising our taxes again!</t>
  </si>
  <si>
    <t>upgrading and maintaining our existing parks and rec areas (ie indian brook res)</t>
  </si>
  <si>
    <t>stop manure spreading on flood plains</t>
  </si>
  <si>
    <t>a) Preservation of large land tracts (50 acres plus) for future and equally b) zoning to allow use of ag buildings with small lots</t>
  </si>
  <si>
    <t>Wi-Fi diner, coffee shoppe, adult yoga &amp; adult meditation</t>
  </si>
  <si>
    <t>see attached</t>
  </si>
  <si>
    <t>Thank you!</t>
  </si>
  <si>
    <t>Public outreach! No new tax!</t>
  </si>
  <si>
    <t>More clarity as to what the "deliverables" of this committee/fund would be. Similar clarity could be sought via a simple mission statement.</t>
  </si>
  <si>
    <t>Thanks for your efforts!</t>
  </si>
  <si>
    <t>Keep going - good job! Use land trusts</t>
  </si>
  <si>
    <t>must also consider protections @ pollution &amp; toxins</t>
  </si>
  <si>
    <t xml:space="preserve">While I am 100% for Vt agriculture, its too late for Essex. </t>
  </si>
  <si>
    <t>Indian Brook has become a very popular place for all of us to enjoy the outdoors, but I am greatly concerned for our safety. On more than one occasionan my husband &amp; I have heard gunshots while walking around the reservoir. Our population has grown tremendously. Will we have to lose another townsperson before we change a law that is obviously outdated? Thank you.</t>
  </si>
  <si>
    <t xml:space="preserve">I like the idea of public trails in the Saxon's Forest developing plans. </t>
  </si>
  <si>
    <t>An ounce of prevention is worth a pound of cure! This is core to good living in Vermont. I have lived in places where precautions weren't taken + consequences dire. Once the land is lost, environment destroyed it is difficult if not impossible to repair</t>
  </si>
  <si>
    <t>There are already too many taxes, taxes are too high, there is not enough business. Homeowners are already paying too much. I would oppose a taxpayer fund. Maybe add a fee onto new construction projects above a minimum factor. Developers have more funds than homeowners.</t>
  </si>
  <si>
    <t>Standing water, ponds in/near developments. Water quality should be protected</t>
  </si>
  <si>
    <t>If I found out that 50% or more funding went to purchasing Land for preservation and not toward other services I would donate and/or advocate for your services moving forward.</t>
  </si>
  <si>
    <t>Green spaces + Tree-line streets have a calming influence on people and are especially important in areas with congregant housing (ie. Lots of people)!</t>
  </si>
  <si>
    <t>Create clear standards about how and when money from a fund will be used.</t>
  </si>
  <si>
    <t>I would be willing to pay a little more in property taxes and donate to a fund IF it was used to make the best use of the forests and lands Essex already has (and possibly to preserve some incredible view and/or build more bike paths). These are the things that make Essex a more livable community.</t>
  </si>
  <si>
    <t>Please restrict development and acquire the land at Osgood Hill before the last good remnant of forest land and wildlife habitat in the town is lost.</t>
  </si>
  <si>
    <t>This sounds like another slush fund. We pay enough in property taxes.</t>
  </si>
  <si>
    <t>Essex is sadly behind most other communities when it comes to resource preservation largely because the Town staff do not make this a priority and would instead prefer to quietly settle legal matters and curry favor with developers.</t>
  </si>
  <si>
    <t>Would Mr Senecal consider working with the Vermont Land Trust to protect the central forest of the Saxon Hill Forest and prevent destroying the contiguous tract of forest land?</t>
  </si>
  <si>
    <t>All around VT, towns are making conserving land a priority. However in Essex, we get the "back down" on the Saxon Hill project. Little creativity was used to try to save that important and well-loved land. I am very sad to live in a community that espouses the conservation of land with pretty words (Leavy's note in the Town Plan), when the reality was a poorly designed retreat. I also don't agree with making Indian Brook an area just for Essex residents. I am thrilled to be able to recreate at such a beautiful place and I understand the overuse and the pollution by the huge amount of dog residue left in the woods near the water. However, it is very elitist to basically allow passes only for Essex residents and not allow visitors from other areas no admittance to this special place. This is not a global sharing.</t>
  </si>
  <si>
    <t>Better to sollicite donations than impose taxes.</t>
  </si>
  <si>
    <t>Sorry to see Town drop the ball on being able to preserve Saxon Hill. Plan to mine sand and then call it conserved land.</t>
  </si>
  <si>
    <t>I think such a fund is important to have available so when there is need or opportunity for the Town to purchase significant land parcels, there are some resources. Such a fund also makes planning for our community more thoughtful and viable.</t>
  </si>
  <si>
    <t>It's funny that you're looking to start a conservation fund when you continue to allow the development of the five corners into a downtown area and put more rental properties in an already congested area.</t>
  </si>
  <si>
    <t>We need more significant undeveloped public forest space like the way Saxon Hill used to be. Also, a complete off the road bike path along rt 15 and 117 from Winooski, Burlington continuing thru 5 corners to Richmond would be great.</t>
  </si>
  <si>
    <t>Could this fund also include housing. The State fund is the "Housing and Conservation Trust Fund", I believe.</t>
  </si>
  <si>
    <t>The Comm. Development Dept. needs a equal, check-and-balance counterpart -- a Community Conservation Dept. -- to ensure that decisions aren't just made in favor of those with the most money or the loudest voices.</t>
  </si>
  <si>
    <t>I find it interesting that you are asking about preservation of all these important things, while you are so irresponsibly allowing the development at the 5 corners by the Handy's and other commercial developers. If you want to have some sense of village center, that's no way to go about doing so. That new building is an eye sore and should've never been permitted. It doesn't fit in with any buildings at the 5 corners. And now you've already permitted Handy's conceptual plan for even more apartments, overcrowding the buildings at the 5 corners and increasing the traffic problems there. I'd be interested in knowing if this great traffic study that was done for the bypass by Flanders Building included this new apartment building and Handy's plans for even more apartments. Why on earth are you continuing to approve more and more apartments around the 5 corners?? That traffic light at the Park Street intersection by where Loretta's was has only caused more backups....and more apartments going in there too. Good lord.....use your heads.</t>
  </si>
  <si>
    <t>I'd want RN know more about conservation fund oversight</t>
  </si>
  <si>
    <t>I would donate to the fund if it was working specifically towards maintaining our amazing public trails (hiking, biking, skiing, snowmobiling, horseback riding, etc.) ESPECIALLY snowmobiling and ATVing. Also, the views!</t>
  </si>
  <si>
    <t>This is NOT an area that local government should be funding</t>
  </si>
  <si>
    <t>Stop raising our taxes! Support business!</t>
  </si>
  <si>
    <t>We had seen rabid skunks and possums in July 2014 - we need to do a much better job killing rabid animals quickly</t>
  </si>
  <si>
    <t>Yay Conservation!!! Thanks for working on this!</t>
  </si>
  <si>
    <t>Community members need to preserve our beautiful resources (ie parks and rec areas) so that they don't fall into disrepair and become unsightly.</t>
  </si>
  <si>
    <t>Hunting should not be allowed in Essex. Discharging firearms in the Town and Village should be illegal. Houses are too close together and developments wrap around each other. It is irresponsible and dangerous to hunt in these locals.</t>
  </si>
  <si>
    <t>I'm afraid it's too late!</t>
  </si>
  <si>
    <t>I'm strongly in favor of green spaces for neighborhoods, including places to play sports, bike, hike, and picnic. Wetlands and Wildlife habitat should be preserved for the generations to come.</t>
  </si>
  <si>
    <t>So many towns have saved land through conservation funds or other funds. It's way past time for Essex to do this.</t>
  </si>
  <si>
    <t>We have supported the Jericho-Underhill Land Trustfor several years, since we have nothing similar in Essex.</t>
  </si>
  <si>
    <t>Zoning does not reflect the conservation desires of the voters and has a realty bias and tax receipts bias. Best use is not highest tax opportunity.</t>
  </si>
  <si>
    <t>Keep Essex Junction the hamlet which attracted us all here to live. More adult activities through Brownell library</t>
  </si>
  <si>
    <r>
      <t xml:space="preserve">Save Saxon Hill forest </t>
    </r>
    <r>
      <rPr>
        <u val="double"/>
        <sz val="11"/>
        <color theme="1"/>
        <rFont val="Calibri"/>
        <family val="2"/>
        <scheme val="minor"/>
      </rPr>
      <t>27 acres</t>
    </r>
    <r>
      <rPr>
        <sz val="11"/>
        <color theme="1"/>
        <rFont val="Calibri"/>
        <family val="2"/>
        <scheme val="minor"/>
      </rPr>
      <t xml:space="preserve"> There should be </t>
    </r>
    <r>
      <rPr>
        <u/>
        <sz val="11"/>
        <color theme="1"/>
        <rFont val="Calibri"/>
        <family val="2"/>
        <scheme val="minor"/>
      </rPr>
      <t>no</t>
    </r>
    <r>
      <rPr>
        <sz val="11"/>
        <color theme="1"/>
        <rFont val="Calibri"/>
        <family val="2"/>
        <scheme val="minor"/>
      </rPr>
      <t xml:space="preserve"> sand extration in the center of Saxn Hill Forest!!!</t>
    </r>
  </si>
  <si>
    <t>Not very or Not at all important</t>
  </si>
  <si>
    <t>SURVEY RESULTS: Essex Conservation Fund</t>
  </si>
  <si>
    <t xml:space="preserve">Survey collection: </t>
  </si>
  <si>
    <t>TOWN MEETING</t>
  </si>
  <si>
    <t>Town Meeting and SurveyMonkey</t>
  </si>
  <si>
    <t>% of respondents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</si>
</sst>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0"/>
      <color indexed="0"/>
      <name val="Microsoft Sans Serif"/>
      <family val="2"/>
    </font>
    <font>
      <sz val="10"/>
      <color indexed="0"/>
      <name val="Microsoft Sans Serif"/>
      <family val="2"/>
    </font>
    <font>
      <u/>
      <sz val="11"/>
      <color theme="1"/>
      <name val="Calibri"/>
      <family val="2"/>
      <scheme val="minor"/>
    </font>
    <font>
      <i/>
      <sz val="11"/>
      <color theme="1"/>
      <name val="Calibri"/>
      <family val="2"/>
      <scheme val="minor"/>
    </font>
    <font>
      <b/>
      <u/>
      <sz val="11"/>
      <color theme="1"/>
      <name val="Calibri"/>
      <family val="2"/>
      <scheme val="minor"/>
    </font>
    <font>
      <u val="double"/>
      <sz val="11"/>
      <color theme="1"/>
      <name val="Calibri"/>
      <family val="2"/>
      <scheme val="minor"/>
    </font>
    <font>
      <sz val="11"/>
      <color rgb="FF333333"/>
      <name val="Calibri"/>
      <family val="2"/>
      <scheme val="minor"/>
    </font>
    <font>
      <u/>
      <sz val="14"/>
      <color theme="1"/>
      <name val="Calibri"/>
      <family val="2"/>
      <scheme val="minor"/>
    </font>
  </fonts>
  <fills count="6">
    <fill>
      <patternFill patternType="none"/>
    </fill>
    <fill>
      <patternFill patternType="gray125"/>
    </fill>
    <fill>
      <patternFill patternType="solid">
        <fgColor indexed="9"/>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0" fillId="0" borderId="0" xfId="0" applyFont="1" applyAlignment="1"/>
    <xf numFmtId="0" fontId="0" fillId="0" borderId="1" xfId="0" applyFont="1" applyBorder="1"/>
    <xf numFmtId="0" fontId="0" fillId="0" borderId="1" xfId="0" applyFont="1" applyBorder="1" applyAlignment="1">
      <alignment horizontal="center"/>
    </xf>
    <xf numFmtId="0" fontId="0" fillId="0" borderId="0" xfId="0" applyFont="1" applyBorder="1" applyAlignment="1">
      <alignment horizontal="center"/>
    </xf>
    <xf numFmtId="0" fontId="4" fillId="0" borderId="1" xfId="0" applyFont="1" applyFill="1" applyBorder="1"/>
    <xf numFmtId="0" fontId="0" fillId="0" borderId="1" xfId="0" applyFont="1" applyFill="1" applyBorder="1"/>
    <xf numFmtId="0" fontId="0" fillId="0" borderId="0" xfId="0" applyFont="1" applyBorder="1"/>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Border="1" applyAlignment="1">
      <alignment horizontal="center" wrapText="1"/>
    </xf>
    <xf numFmtId="0" fontId="5" fillId="2" borderId="0" xfId="0" applyFont="1" applyFill="1" applyAlignment="1">
      <alignment vertical="center" wrapText="1"/>
    </xf>
    <xf numFmtId="0" fontId="0" fillId="0" borderId="0" xfId="0" applyFont="1"/>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xf numFmtId="0" fontId="0" fillId="0" borderId="0" xfId="0" quotePrefix="1" applyFont="1"/>
    <xf numFmtId="0" fontId="0" fillId="0" borderId="3" xfId="0" applyFont="1" applyFill="1" applyBorder="1" applyAlignment="1">
      <alignment horizontal="center"/>
    </xf>
    <xf numFmtId="0" fontId="4" fillId="0" borderId="3" xfId="0" applyFont="1" applyFill="1" applyBorder="1"/>
    <xf numFmtId="1" fontId="0" fillId="0" borderId="0" xfId="0" applyNumberFormat="1" applyFont="1"/>
    <xf numFmtId="1" fontId="0" fillId="0" borderId="0" xfId="0" applyNumberFormat="1"/>
    <xf numFmtId="0" fontId="6" fillId="2" borderId="4" xfId="0" applyFont="1" applyFill="1" applyBorder="1" applyAlignment="1">
      <alignment horizontal="center" vertical="center" wrapText="1"/>
    </xf>
    <xf numFmtId="1" fontId="0" fillId="0" borderId="1" xfId="0" applyNumberFormat="1" applyFont="1" applyBorder="1"/>
    <xf numFmtId="0" fontId="0" fillId="0" borderId="0" xfId="0" applyFont="1" applyAlignment="1">
      <alignment horizontal="right"/>
    </xf>
    <xf numFmtId="9" fontId="0" fillId="0" borderId="1" xfId="1" applyFont="1" applyBorder="1"/>
    <xf numFmtId="9" fontId="0" fillId="0" borderId="0" xfId="0" applyNumberFormat="1" applyFont="1" applyFill="1" applyBorder="1"/>
    <xf numFmtId="0" fontId="7" fillId="3" borderId="6" xfId="0" applyFont="1" applyFill="1" applyBorder="1"/>
    <xf numFmtId="0" fontId="0" fillId="3" borderId="7" xfId="0" applyFont="1" applyFill="1" applyBorder="1"/>
    <xf numFmtId="0" fontId="2" fillId="4" borderId="8" xfId="0" applyFont="1" applyFill="1" applyBorder="1"/>
    <xf numFmtId="0" fontId="0" fillId="4" borderId="9" xfId="0" applyFont="1" applyFill="1" applyBorder="1"/>
    <xf numFmtId="0" fontId="0" fillId="4" borderId="10" xfId="0" applyFont="1" applyFill="1" applyBorder="1" applyAlignment="1">
      <alignment horizontal="left"/>
    </xf>
    <xf numFmtId="0" fontId="0" fillId="4" borderId="11" xfId="0" applyFont="1" applyFill="1" applyBorder="1"/>
    <xf numFmtId="0" fontId="0" fillId="4" borderId="10" xfId="0" applyFont="1" applyFill="1" applyBorder="1"/>
    <xf numFmtId="0" fontId="0" fillId="4" borderId="8" xfId="0" applyFont="1" applyFill="1" applyBorder="1"/>
    <xf numFmtId="0" fontId="0" fillId="4" borderId="12" xfId="0" applyFont="1" applyFill="1" applyBorder="1"/>
    <xf numFmtId="0" fontId="0" fillId="4" borderId="13" xfId="0" applyFont="1" applyFill="1" applyBorder="1"/>
    <xf numFmtId="0" fontId="0" fillId="0" borderId="0" xfId="0" applyFill="1"/>
    <xf numFmtId="1" fontId="0" fillId="0" borderId="0" xfId="0" applyNumberFormat="1" applyFill="1" applyAlignment="1">
      <alignment horizontal="center" vertical="center"/>
    </xf>
    <xf numFmtId="0" fontId="8" fillId="0" borderId="0" xfId="0" applyFont="1"/>
    <xf numFmtId="0" fontId="2" fillId="0" borderId="0" xfId="0" applyFont="1"/>
    <xf numFmtId="0" fontId="0" fillId="4" borderId="1" xfId="0" applyFont="1" applyFill="1" applyBorder="1"/>
    <xf numFmtId="0" fontId="0" fillId="5" borderId="1" xfId="0" applyFont="1" applyFill="1" applyBorder="1"/>
    <xf numFmtId="9" fontId="0" fillId="0" borderId="1" xfId="0" applyNumberFormat="1" applyFont="1" applyBorder="1"/>
    <xf numFmtId="0" fontId="0" fillId="0" borderId="0" xfId="0" applyAlignment="1">
      <alignment wrapText="1"/>
    </xf>
    <xf numFmtId="0" fontId="0" fillId="0" borderId="0" xfId="0" applyBorder="1" applyAlignment="1">
      <alignment wrapText="1"/>
    </xf>
    <xf numFmtId="0" fontId="0" fillId="0" borderId="0" xfId="0" applyBorder="1"/>
    <xf numFmtId="0" fontId="0" fillId="0" borderId="1" xfId="0" applyFont="1" applyBorder="1" applyAlignment="1">
      <alignment wrapText="1"/>
    </xf>
    <xf numFmtId="0" fontId="11" fillId="0" borderId="1" xfId="0" applyFont="1" applyBorder="1" applyAlignment="1">
      <alignment wrapText="1"/>
    </xf>
    <xf numFmtId="0" fontId="2" fillId="0" borderId="0" xfId="0" applyFont="1" applyBorder="1"/>
    <xf numFmtId="9" fontId="0" fillId="0" borderId="1" xfId="1" applyNumberFormat="1" applyFont="1" applyBorder="1"/>
    <xf numFmtId="0" fontId="0" fillId="0" borderId="0" xfId="0" quotePrefix="1" applyFont="1" applyFill="1"/>
    <xf numFmtId="9" fontId="0" fillId="0" borderId="14" xfId="1" applyFont="1" applyBorder="1"/>
    <xf numFmtId="0" fontId="2" fillId="5" borderId="1" xfId="0" applyFont="1" applyFill="1" applyBorder="1" applyAlignment="1">
      <alignment horizontal="center" wrapText="1"/>
    </xf>
    <xf numFmtId="0" fontId="2" fillId="5" borderId="2" xfId="0" applyFont="1" applyFill="1" applyBorder="1" applyAlignment="1">
      <alignment horizontal="center" wrapText="1"/>
    </xf>
    <xf numFmtId="0" fontId="2" fillId="5" borderId="19" xfId="0" applyFont="1" applyFill="1" applyBorder="1" applyAlignment="1">
      <alignment horizontal="center"/>
    </xf>
    <xf numFmtId="1" fontId="0" fillId="0" borderId="0" xfId="0" applyNumberFormat="1" applyFill="1"/>
    <xf numFmtId="0" fontId="0" fillId="0" borderId="0" xfId="0" applyFont="1" applyFill="1" applyBorder="1" applyAlignment="1">
      <alignment horizontal="center"/>
    </xf>
    <xf numFmtId="0" fontId="0" fillId="0" borderId="15" xfId="0" applyFont="1" applyFill="1" applyBorder="1"/>
    <xf numFmtId="0" fontId="0" fillId="0" borderId="20" xfId="0" applyFont="1" applyFill="1" applyBorder="1"/>
    <xf numFmtId="0" fontId="0" fillId="0" borderId="21" xfId="0" applyBorder="1"/>
    <xf numFmtId="0" fontId="8" fillId="0" borderId="2" xfId="0" applyFont="1" applyBorder="1"/>
    <xf numFmtId="0" fontId="0" fillId="4" borderId="1" xfId="0" applyFill="1" applyBorder="1"/>
    <xf numFmtId="9" fontId="0" fillId="4" borderId="1" xfId="1" applyNumberFormat="1" applyFont="1" applyFill="1" applyBorder="1"/>
    <xf numFmtId="9" fontId="0" fillId="4" borderId="1" xfId="1" applyFont="1" applyFill="1" applyBorder="1"/>
    <xf numFmtId="0" fontId="0" fillId="4" borderId="18" xfId="0" applyFill="1" applyBorder="1"/>
    <xf numFmtId="0" fontId="0" fillId="0" borderId="17" xfId="0" applyBorder="1"/>
    <xf numFmtId="0" fontId="0" fillId="0" borderId="22" xfId="0" applyFont="1" applyBorder="1"/>
    <xf numFmtId="0" fontId="0" fillId="0" borderId="23" xfId="0" applyFont="1" applyBorder="1"/>
    <xf numFmtId="0" fontId="12" fillId="0" borderId="0" xfId="0" applyFont="1"/>
    <xf numFmtId="0" fontId="4" fillId="0" borderId="1" xfId="0" applyFont="1" applyFill="1" applyBorder="1" applyAlignment="1">
      <alignment horizontal="left"/>
    </xf>
    <xf numFmtId="0" fontId="4" fillId="0" borderId="2" xfId="0" applyFont="1" applyFill="1" applyBorder="1" applyAlignment="1">
      <alignment horizontal="left"/>
    </xf>
    <xf numFmtId="0" fontId="0" fillId="0" borderId="0" xfId="0" applyFont="1" applyFill="1" applyBorder="1"/>
    <xf numFmtId="0" fontId="2" fillId="0" borderId="0" xfId="0" applyFont="1" applyAlignment="1">
      <alignment horizontal="right"/>
    </xf>
    <xf numFmtId="0" fontId="2" fillId="4" borderId="0" xfId="0" applyFont="1" applyFill="1" applyBorder="1" applyAlignment="1">
      <alignment horizontal="center"/>
    </xf>
    <xf numFmtId="0" fontId="0" fillId="4" borderId="1" xfId="0" applyFont="1" applyFill="1" applyBorder="1" applyAlignment="1">
      <alignment horizontal="left"/>
    </xf>
    <xf numFmtId="0" fontId="0" fillId="4" borderId="1" xfId="0" applyFont="1" applyFill="1" applyBorder="1" applyAlignment="1">
      <alignment horizontal="right"/>
    </xf>
    <xf numFmtId="0" fontId="9" fillId="3" borderId="20" xfId="0" applyFont="1" applyFill="1" applyBorder="1"/>
    <xf numFmtId="0" fontId="0" fillId="3" borderId="5" xfId="0" applyFont="1" applyFill="1" applyBorder="1"/>
    <xf numFmtId="0" fontId="0" fillId="3" borderId="16" xfId="0" applyFill="1" applyBorder="1"/>
    <xf numFmtId="0" fontId="2" fillId="4" borderId="4" xfId="0" applyFont="1" applyFill="1" applyBorder="1"/>
    <xf numFmtId="0" fontId="2" fillId="4" borderId="14" xfId="0" applyFont="1" applyFill="1" applyBorder="1" applyAlignment="1">
      <alignment horizontal="center" wrapText="1"/>
    </xf>
    <xf numFmtId="0" fontId="0" fillId="0" borderId="4" xfId="0" applyFont="1" applyFill="1" applyBorder="1" applyAlignment="1">
      <alignment horizontal="right"/>
    </xf>
    <xf numFmtId="0" fontId="0" fillId="0" borderId="0" xfId="0" applyFont="1" applyAlignment="1"/>
    <xf numFmtId="0" fontId="0" fillId="0" borderId="1" xfId="0" applyBorder="1"/>
    <xf numFmtId="0" fontId="3" fillId="0" borderId="0" xfId="0" applyFont="1" applyAlignment="1">
      <alignment vertical="center"/>
    </xf>
    <xf numFmtId="0" fontId="0" fillId="0" borderId="0" xfId="0" applyFill="1" applyBorder="1"/>
    <xf numFmtId="0" fontId="2" fillId="0" borderId="0" xfId="0" applyFont="1" applyFill="1" applyBorder="1" applyAlignment="1">
      <alignment horizontal="center" wrapText="1"/>
    </xf>
    <xf numFmtId="0" fontId="2" fillId="0" borderId="0" xfId="0" applyFont="1" applyFill="1" applyBorder="1" applyAlignment="1">
      <alignment horizontal="right"/>
    </xf>
    <xf numFmtId="1" fontId="0" fillId="0" borderId="0" xfId="0" applyNumberFormat="1" applyFont="1" applyFill="1" applyBorder="1"/>
    <xf numFmtId="9" fontId="0" fillId="0" borderId="0" xfId="1" applyNumberFormat="1" applyFont="1" applyFill="1" applyBorder="1"/>
    <xf numFmtId="0" fontId="0" fillId="0" borderId="0" xfId="0" applyFont="1" applyFill="1" applyBorder="1" applyAlignment="1">
      <alignment horizontal="right"/>
    </xf>
    <xf numFmtId="0" fontId="3" fillId="0" borderId="0" xfId="0" applyFont="1" applyFill="1" applyBorder="1" applyAlignment="1">
      <alignment vertical="center" wrapText="1"/>
    </xf>
    <xf numFmtId="9" fontId="0" fillId="0" borderId="0" xfId="0" applyNumberFormat="1" applyFont="1" applyFill="1" applyBorder="1" applyAlignment="1">
      <alignment horizontal="center"/>
    </xf>
    <xf numFmtId="9" fontId="0" fillId="0" borderId="2" xfId="0" applyNumberFormat="1" applyFont="1" applyBorder="1" applyAlignment="1">
      <alignment horizontal="center"/>
    </xf>
    <xf numFmtId="9" fontId="0" fillId="0" borderId="18" xfId="0" applyNumberFormat="1" applyFont="1" applyBorder="1" applyAlignment="1">
      <alignment horizontal="center"/>
    </xf>
    <xf numFmtId="0" fontId="0" fillId="5" borderId="25" xfId="0" applyFont="1" applyFill="1" applyBorder="1" applyAlignment="1">
      <alignment horizontal="center" wrapText="1"/>
    </xf>
    <xf numFmtId="0" fontId="0" fillId="5" borderId="18" xfId="0" applyFont="1" applyFill="1" applyBorder="1" applyAlignment="1">
      <alignment horizontal="center" wrapText="1"/>
    </xf>
    <xf numFmtId="0" fontId="0" fillId="5" borderId="2" xfId="0" applyFill="1" applyBorder="1" applyAlignment="1">
      <alignment horizontal="center" wrapText="1"/>
    </xf>
    <xf numFmtId="0" fontId="0" fillId="5" borderId="18" xfId="0" applyFill="1" applyBorder="1" applyAlignment="1">
      <alignment horizontal="center" wrapText="1"/>
    </xf>
    <xf numFmtId="0" fontId="3" fillId="0" borderId="24" xfId="0" applyFont="1" applyBorder="1" applyAlignment="1">
      <alignment vertical="center" wrapText="1"/>
    </xf>
    <xf numFmtId="0" fontId="3" fillId="0" borderId="0" xfId="0" applyFont="1" applyAlignment="1">
      <alignment vertical="center" wrapText="1"/>
    </xf>
    <xf numFmtId="0" fontId="0" fillId="0" borderId="0" xfId="0" applyFont="1" applyAlignment="1"/>
    <xf numFmtId="0" fontId="0" fillId="0" borderId="0" xfId="0" applyFill="1" applyBorder="1" applyAlignment="1">
      <alignment horizontal="center"/>
    </xf>
    <xf numFmtId="9" fontId="0" fillId="0" borderId="0" xfId="1" applyFont="1" applyFill="1" applyBorder="1" applyAlignment="1">
      <alignment horizontal="center"/>
    </xf>
    <xf numFmtId="0" fontId="2" fillId="0" borderId="0" xfId="0" applyFont="1" applyFill="1" applyBorder="1" applyAlignment="1"/>
    <xf numFmtId="0" fontId="0" fillId="0" borderId="0" xfId="0" applyFill="1" applyBorder="1" applyAlignment="1"/>
    <xf numFmtId="0" fontId="2" fillId="0" borderId="0"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abSelected="1" topLeftCell="C4" zoomScale="80" zoomScaleNormal="80" workbookViewId="0">
      <selection activeCell="O30" sqref="O30"/>
    </sheetView>
  </sheetViews>
  <sheetFormatPr defaultRowHeight="15" x14ac:dyDescent="0.25"/>
  <cols>
    <col min="1" max="1" width="39.85546875" customWidth="1"/>
    <col min="2" max="8" width="11.5703125" customWidth="1"/>
    <col min="9" max="12" width="9.5703125" customWidth="1"/>
  </cols>
  <sheetData>
    <row r="1" spans="1:12" ht="18.75" x14ac:dyDescent="0.3">
      <c r="A1" s="68" t="s">
        <v>140</v>
      </c>
    </row>
    <row r="2" spans="1:12" s="12" customFormat="1" x14ac:dyDescent="0.25">
      <c r="A2" s="72" t="s">
        <v>141</v>
      </c>
      <c r="B2" s="12" t="s">
        <v>143</v>
      </c>
    </row>
    <row r="3" spans="1:12" x14ac:dyDescent="0.25">
      <c r="A3" s="72" t="s">
        <v>24</v>
      </c>
      <c r="B3" s="16" t="s">
        <v>25</v>
      </c>
    </row>
    <row r="4" spans="1:12" x14ac:dyDescent="0.25">
      <c r="A4" s="72" t="s">
        <v>23</v>
      </c>
      <c r="B4" s="50">
        <f>'Town Mtg'!B3+'Survey Monkey'!B3</f>
        <v>220</v>
      </c>
    </row>
    <row r="5" spans="1:12" x14ac:dyDescent="0.25">
      <c r="B5" s="16"/>
    </row>
    <row r="6" spans="1:12" ht="15.75" customHeight="1" thickBot="1" x14ac:dyDescent="0.3">
      <c r="A6" s="99" t="s">
        <v>0</v>
      </c>
      <c r="B6" s="99"/>
      <c r="C6" s="99"/>
      <c r="D6" s="99"/>
      <c r="E6" s="99"/>
      <c r="F6" s="99"/>
      <c r="G6" s="99"/>
      <c r="H6" s="82"/>
    </row>
    <row r="7" spans="1:12" ht="30" customHeight="1" x14ac:dyDescent="0.25">
      <c r="A7" s="41"/>
      <c r="B7" s="52" t="s">
        <v>1</v>
      </c>
      <c r="C7" s="52" t="s">
        <v>2</v>
      </c>
      <c r="D7" s="52" t="s">
        <v>3</v>
      </c>
      <c r="E7" s="52" t="s">
        <v>4</v>
      </c>
      <c r="F7" s="52" t="s">
        <v>5</v>
      </c>
      <c r="G7" s="53" t="s">
        <v>6</v>
      </c>
      <c r="H7" s="54" t="s">
        <v>7</v>
      </c>
      <c r="I7" s="95" t="s">
        <v>38</v>
      </c>
      <c r="J7" s="96"/>
      <c r="K7" s="97" t="s">
        <v>139</v>
      </c>
      <c r="L7" s="98"/>
    </row>
    <row r="8" spans="1:12" x14ac:dyDescent="0.25">
      <c r="A8" s="69" t="s">
        <v>18</v>
      </c>
      <c r="B8" s="6">
        <f>'Town Mtg'!B17+'Survey Monkey'!B17</f>
        <v>169</v>
      </c>
      <c r="C8" s="6">
        <f>'Town Mtg'!C17+'Survey Monkey'!C17</f>
        <v>36</v>
      </c>
      <c r="D8" s="6">
        <f>'Town Mtg'!D17+'Survey Monkey'!D17</f>
        <v>6</v>
      </c>
      <c r="E8" s="6">
        <f>'Town Mtg'!E17+'Survey Monkey'!E17</f>
        <v>3</v>
      </c>
      <c r="F8" s="6">
        <f>'Town Mtg'!F17+'Survey Monkey'!F17</f>
        <v>4</v>
      </c>
      <c r="G8" s="15">
        <f>'Town Mtg'!G17+'Survey Monkey'!G17</f>
        <v>0</v>
      </c>
      <c r="H8" s="66">
        <f t="shared" ref="H8:H19" si="0">SUM(B8:G8)</f>
        <v>218</v>
      </c>
      <c r="I8" s="64">
        <f t="shared" ref="I8:I19" si="1">SUM(B8:C8)</f>
        <v>205</v>
      </c>
      <c r="J8" s="62">
        <f>I8/H8</f>
        <v>0.94036697247706424</v>
      </c>
      <c r="K8" s="61">
        <f>SUM(E8:F8)</f>
        <v>7</v>
      </c>
      <c r="L8" s="63">
        <f>K8/H8</f>
        <v>3.2110091743119268E-2</v>
      </c>
    </row>
    <row r="9" spans="1:12" x14ac:dyDescent="0.25">
      <c r="A9" s="69" t="s">
        <v>16</v>
      </c>
      <c r="B9" s="6">
        <f>'Town Mtg'!B15+'Survey Monkey'!B15</f>
        <v>160</v>
      </c>
      <c r="C9" s="6">
        <f>'Town Mtg'!C15+'Survey Monkey'!C15</f>
        <v>44</v>
      </c>
      <c r="D9" s="6">
        <f>'Town Mtg'!D15+'Survey Monkey'!D15</f>
        <v>10</v>
      </c>
      <c r="E9" s="6">
        <f>'Town Mtg'!E15+'Survey Monkey'!E15</f>
        <v>2</v>
      </c>
      <c r="F9" s="6">
        <f>'Town Mtg'!F15+'Survey Monkey'!F15</f>
        <v>3</v>
      </c>
      <c r="G9" s="15">
        <f>'Town Mtg'!G15+'Survey Monkey'!G15</f>
        <v>0</v>
      </c>
      <c r="H9" s="66">
        <f t="shared" si="0"/>
        <v>219</v>
      </c>
      <c r="I9" s="64">
        <f t="shared" si="1"/>
        <v>204</v>
      </c>
      <c r="J9" s="62">
        <f t="shared" ref="J9:J19" si="2">I9/H9</f>
        <v>0.93150684931506844</v>
      </c>
      <c r="K9" s="61">
        <f t="shared" ref="K9:K19" si="3">SUM(E9:F9)</f>
        <v>5</v>
      </c>
      <c r="L9" s="63">
        <f t="shared" ref="L9:L19" si="4">K9/H9</f>
        <v>2.2831050228310501E-2</v>
      </c>
    </row>
    <row r="10" spans="1:12" x14ac:dyDescent="0.25">
      <c r="A10" s="69" t="s">
        <v>10</v>
      </c>
      <c r="B10" s="6">
        <f>'Town Mtg'!B9+'Survey Monkey'!B9</f>
        <v>158</v>
      </c>
      <c r="C10" s="6">
        <f>'Town Mtg'!C9+'Survey Monkey'!C9</f>
        <v>38</v>
      </c>
      <c r="D10" s="6">
        <f>'Town Mtg'!D9+'Survey Monkey'!D9</f>
        <v>14</v>
      </c>
      <c r="E10" s="6">
        <f>'Town Mtg'!E9+'Survey Monkey'!E9</f>
        <v>3</v>
      </c>
      <c r="F10" s="6">
        <f>'Town Mtg'!F9+'Survey Monkey'!F9</f>
        <v>3</v>
      </c>
      <c r="G10" s="15">
        <f>'Town Mtg'!G9+'Survey Monkey'!G9</f>
        <v>0</v>
      </c>
      <c r="H10" s="66">
        <f t="shared" si="0"/>
        <v>216</v>
      </c>
      <c r="I10" s="64">
        <f t="shared" si="1"/>
        <v>196</v>
      </c>
      <c r="J10" s="62">
        <f t="shared" si="2"/>
        <v>0.90740740740740744</v>
      </c>
      <c r="K10" s="61">
        <f t="shared" si="3"/>
        <v>6</v>
      </c>
      <c r="L10" s="63">
        <f t="shared" si="4"/>
        <v>2.7777777777777776E-2</v>
      </c>
    </row>
    <row r="11" spans="1:12" x14ac:dyDescent="0.25">
      <c r="A11" s="69" t="s">
        <v>12</v>
      </c>
      <c r="B11" s="6">
        <f>'Town Mtg'!B11+'Survey Monkey'!B11</f>
        <v>133</v>
      </c>
      <c r="C11" s="6">
        <f>'Town Mtg'!C11+'Survey Monkey'!C11</f>
        <v>53</v>
      </c>
      <c r="D11" s="6">
        <f>'Town Mtg'!D11+'Survey Monkey'!D11</f>
        <v>20</v>
      </c>
      <c r="E11" s="6">
        <f>'Town Mtg'!E11+'Survey Monkey'!E11</f>
        <v>4</v>
      </c>
      <c r="F11" s="6">
        <f>'Town Mtg'!F11+'Survey Monkey'!F11</f>
        <v>7</v>
      </c>
      <c r="G11" s="15">
        <f>'Town Mtg'!G11+'Survey Monkey'!G11</f>
        <v>0</v>
      </c>
      <c r="H11" s="66">
        <f t="shared" si="0"/>
        <v>217</v>
      </c>
      <c r="I11" s="64">
        <f t="shared" si="1"/>
        <v>186</v>
      </c>
      <c r="J11" s="62">
        <f t="shared" si="2"/>
        <v>0.8571428571428571</v>
      </c>
      <c r="K11" s="61">
        <f t="shared" si="3"/>
        <v>11</v>
      </c>
      <c r="L11" s="63">
        <f t="shared" si="4"/>
        <v>5.0691244239631339E-2</v>
      </c>
    </row>
    <row r="12" spans="1:12" x14ac:dyDescent="0.25">
      <c r="A12" s="69" t="s">
        <v>19</v>
      </c>
      <c r="B12" s="6">
        <f>'Town Mtg'!B18+'Survey Monkey'!B18</f>
        <v>132</v>
      </c>
      <c r="C12" s="6">
        <f>'Town Mtg'!C18+'Survey Monkey'!C18</f>
        <v>54</v>
      </c>
      <c r="D12" s="6">
        <f>'Town Mtg'!D18+'Survey Monkey'!D18</f>
        <v>21</v>
      </c>
      <c r="E12" s="6">
        <f>'Town Mtg'!E18+'Survey Monkey'!E18</f>
        <v>6</v>
      </c>
      <c r="F12" s="6">
        <f>'Town Mtg'!F18+'Survey Monkey'!F18</f>
        <v>4</v>
      </c>
      <c r="G12" s="15">
        <f>'Town Mtg'!G18+'Survey Monkey'!G18</f>
        <v>1</v>
      </c>
      <c r="H12" s="66">
        <f t="shared" si="0"/>
        <v>218</v>
      </c>
      <c r="I12" s="64">
        <f t="shared" si="1"/>
        <v>186</v>
      </c>
      <c r="J12" s="62">
        <f t="shared" si="2"/>
        <v>0.85321100917431192</v>
      </c>
      <c r="K12" s="61">
        <f t="shared" si="3"/>
        <v>10</v>
      </c>
      <c r="L12" s="63">
        <f t="shared" si="4"/>
        <v>4.5871559633027525E-2</v>
      </c>
    </row>
    <row r="13" spans="1:12" x14ac:dyDescent="0.25">
      <c r="A13" s="69" t="s">
        <v>17</v>
      </c>
      <c r="B13" s="6">
        <f>'Town Mtg'!B16+'Survey Monkey'!B16</f>
        <v>130</v>
      </c>
      <c r="C13" s="6">
        <f>'Town Mtg'!C16+'Survey Monkey'!C16</f>
        <v>51</v>
      </c>
      <c r="D13" s="6">
        <f>'Town Mtg'!D16+'Survey Monkey'!D16</f>
        <v>21</v>
      </c>
      <c r="E13" s="6">
        <f>'Town Mtg'!E16+'Survey Monkey'!E16</f>
        <v>5</v>
      </c>
      <c r="F13" s="6">
        <f>'Town Mtg'!F16+'Survey Monkey'!F16</f>
        <v>6</v>
      </c>
      <c r="G13" s="15">
        <f>'Town Mtg'!G16+'Survey Monkey'!G16</f>
        <v>1</v>
      </c>
      <c r="H13" s="66">
        <f t="shared" si="0"/>
        <v>214</v>
      </c>
      <c r="I13" s="64">
        <f t="shared" si="1"/>
        <v>181</v>
      </c>
      <c r="J13" s="62">
        <f t="shared" si="2"/>
        <v>0.84579439252336452</v>
      </c>
      <c r="K13" s="61">
        <f t="shared" si="3"/>
        <v>11</v>
      </c>
      <c r="L13" s="63">
        <f t="shared" si="4"/>
        <v>5.1401869158878503E-2</v>
      </c>
    </row>
    <row r="14" spans="1:12" x14ac:dyDescent="0.25">
      <c r="A14" s="8" t="s">
        <v>15</v>
      </c>
      <c r="B14" s="6">
        <f>'Town Mtg'!B14+'Survey Monkey'!B14</f>
        <v>114</v>
      </c>
      <c r="C14" s="6">
        <f>'Town Mtg'!C14+'Survey Monkey'!C14</f>
        <v>68</v>
      </c>
      <c r="D14" s="6">
        <f>'Town Mtg'!D14+'Survey Monkey'!D14</f>
        <v>25</v>
      </c>
      <c r="E14" s="6">
        <f>'Town Mtg'!E14+'Survey Monkey'!E14</f>
        <v>7</v>
      </c>
      <c r="F14" s="6">
        <f>'Town Mtg'!F14+'Survey Monkey'!F14</f>
        <v>4</v>
      </c>
      <c r="G14" s="15">
        <f>'Town Mtg'!G14+'Survey Monkey'!G14</f>
        <v>0</v>
      </c>
      <c r="H14" s="66">
        <f t="shared" si="0"/>
        <v>218</v>
      </c>
      <c r="I14" s="64">
        <f t="shared" si="1"/>
        <v>182</v>
      </c>
      <c r="J14" s="62">
        <f t="shared" si="2"/>
        <v>0.83486238532110091</v>
      </c>
      <c r="K14" s="61">
        <f t="shared" si="3"/>
        <v>11</v>
      </c>
      <c r="L14" s="63">
        <f t="shared" si="4"/>
        <v>5.0458715596330278E-2</v>
      </c>
    </row>
    <row r="15" spans="1:12" x14ac:dyDescent="0.25">
      <c r="A15" s="69" t="s">
        <v>14</v>
      </c>
      <c r="B15" s="6">
        <f>'Town Mtg'!B13+'Survey Monkey'!B13</f>
        <v>106</v>
      </c>
      <c r="C15" s="6">
        <f>'Town Mtg'!C13+'Survey Monkey'!C13</f>
        <v>70</v>
      </c>
      <c r="D15" s="6">
        <f>'Town Mtg'!D13+'Survey Monkey'!D13</f>
        <v>27</v>
      </c>
      <c r="E15" s="6">
        <f>'Town Mtg'!E13+'Survey Monkey'!E13</f>
        <v>7</v>
      </c>
      <c r="F15" s="6">
        <f>'Town Mtg'!F13+'Survey Monkey'!F13</f>
        <v>4</v>
      </c>
      <c r="G15" s="15">
        <f>'Town Mtg'!G13+'Survey Monkey'!G13</f>
        <v>3</v>
      </c>
      <c r="H15" s="66">
        <f t="shared" si="0"/>
        <v>217</v>
      </c>
      <c r="I15" s="64">
        <f t="shared" si="1"/>
        <v>176</v>
      </c>
      <c r="J15" s="62">
        <f t="shared" si="2"/>
        <v>0.81105990783410142</v>
      </c>
      <c r="K15" s="61">
        <f t="shared" si="3"/>
        <v>11</v>
      </c>
      <c r="L15" s="63">
        <f t="shared" si="4"/>
        <v>5.0691244239631339E-2</v>
      </c>
    </row>
    <row r="16" spans="1:12" x14ac:dyDescent="0.25">
      <c r="A16" s="69" t="s">
        <v>8</v>
      </c>
      <c r="B16" s="6">
        <f>'Town Mtg'!B7+'Survey Monkey'!B7</f>
        <v>105</v>
      </c>
      <c r="C16" s="6">
        <f>'Town Mtg'!C7+'Survey Monkey'!C7</f>
        <v>73</v>
      </c>
      <c r="D16" s="6">
        <f>'Town Mtg'!D7+'Survey Monkey'!D7</f>
        <v>28</v>
      </c>
      <c r="E16" s="6">
        <f>'Town Mtg'!E7+'Survey Monkey'!E7</f>
        <v>7</v>
      </c>
      <c r="F16" s="6">
        <f>'Town Mtg'!F7+'Survey Monkey'!F7</f>
        <v>4</v>
      </c>
      <c r="G16" s="15">
        <f>'Town Mtg'!G7+'Survey Monkey'!G7</f>
        <v>0</v>
      </c>
      <c r="H16" s="66">
        <f t="shared" si="0"/>
        <v>217</v>
      </c>
      <c r="I16" s="64">
        <f t="shared" si="1"/>
        <v>178</v>
      </c>
      <c r="J16" s="62">
        <f t="shared" si="2"/>
        <v>0.82027649769585254</v>
      </c>
      <c r="K16" s="61">
        <f t="shared" si="3"/>
        <v>11</v>
      </c>
      <c r="L16" s="63">
        <f t="shared" si="4"/>
        <v>5.0691244239631339E-2</v>
      </c>
    </row>
    <row r="17" spans="1:20" x14ac:dyDescent="0.25">
      <c r="A17" s="8" t="s">
        <v>9</v>
      </c>
      <c r="B17" s="6">
        <f>'Town Mtg'!B8+'Survey Monkey'!B8</f>
        <v>102</v>
      </c>
      <c r="C17" s="6">
        <f>'Town Mtg'!C8+'Survey Monkey'!C8</f>
        <v>72</v>
      </c>
      <c r="D17" s="6">
        <f>'Town Mtg'!D8+'Survey Monkey'!D8</f>
        <v>30</v>
      </c>
      <c r="E17" s="6">
        <f>'Town Mtg'!E8+'Survey Monkey'!E8</f>
        <v>6</v>
      </c>
      <c r="F17" s="6">
        <f>'Town Mtg'!F8+'Survey Monkey'!F8</f>
        <v>5</v>
      </c>
      <c r="G17" s="15">
        <f>'Town Mtg'!G8+'Survey Monkey'!G8</f>
        <v>1</v>
      </c>
      <c r="H17" s="66">
        <f t="shared" si="0"/>
        <v>216</v>
      </c>
      <c r="I17" s="64">
        <f t="shared" si="1"/>
        <v>174</v>
      </c>
      <c r="J17" s="62">
        <f t="shared" si="2"/>
        <v>0.80555555555555558</v>
      </c>
      <c r="K17" s="61">
        <f t="shared" si="3"/>
        <v>11</v>
      </c>
      <c r="L17" s="63">
        <f t="shared" si="4"/>
        <v>5.0925925925925923E-2</v>
      </c>
    </row>
    <row r="18" spans="1:20" x14ac:dyDescent="0.25">
      <c r="A18" s="69" t="s">
        <v>11</v>
      </c>
      <c r="B18" s="6">
        <f>'Town Mtg'!B10+'Survey Monkey'!B10</f>
        <v>83</v>
      </c>
      <c r="C18" s="6">
        <f>'Town Mtg'!C10+'Survey Monkey'!C10</f>
        <v>61</v>
      </c>
      <c r="D18" s="6">
        <f>'Town Mtg'!D10+'Survey Monkey'!D10</f>
        <v>45</v>
      </c>
      <c r="E18" s="6">
        <f>'Town Mtg'!E10+'Survey Monkey'!E10</f>
        <v>17</v>
      </c>
      <c r="F18" s="6">
        <f>'Town Mtg'!F10+'Survey Monkey'!F10</f>
        <v>10</v>
      </c>
      <c r="G18" s="15">
        <f>'Town Mtg'!G10+'Survey Monkey'!G10</f>
        <v>0</v>
      </c>
      <c r="H18" s="66">
        <f t="shared" si="0"/>
        <v>216</v>
      </c>
      <c r="I18" s="64">
        <f t="shared" si="1"/>
        <v>144</v>
      </c>
      <c r="J18" s="62">
        <f t="shared" si="2"/>
        <v>0.66666666666666663</v>
      </c>
      <c r="K18" s="61">
        <f t="shared" si="3"/>
        <v>27</v>
      </c>
      <c r="L18" s="63">
        <f t="shared" si="4"/>
        <v>0.125</v>
      </c>
    </row>
    <row r="19" spans="1:20" ht="15.75" thickBot="1" x14ac:dyDescent="0.3">
      <c r="A19" s="69" t="s">
        <v>13</v>
      </c>
      <c r="B19" s="57">
        <f>'Town Mtg'!B12+'Survey Monkey'!B12</f>
        <v>19</v>
      </c>
      <c r="C19" s="57">
        <f>'Town Mtg'!C12+'Survey Monkey'!C12</f>
        <v>38</v>
      </c>
      <c r="D19" s="57">
        <f>'Town Mtg'!D12+'Survey Monkey'!D12</f>
        <v>50</v>
      </c>
      <c r="E19" s="57">
        <f>'Town Mtg'!E12+'Survey Monkey'!E12</f>
        <v>40</v>
      </c>
      <c r="F19" s="57">
        <f>'Town Mtg'!F12+'Survey Monkey'!F12</f>
        <v>69</v>
      </c>
      <c r="G19" s="58">
        <f>'Town Mtg'!G12+'Survey Monkey'!G12</f>
        <v>0</v>
      </c>
      <c r="H19" s="67">
        <f t="shared" si="0"/>
        <v>216</v>
      </c>
      <c r="I19" s="64">
        <f t="shared" si="1"/>
        <v>57</v>
      </c>
      <c r="J19" s="62">
        <f t="shared" si="2"/>
        <v>0.2638888888888889</v>
      </c>
      <c r="K19" s="61">
        <f t="shared" si="3"/>
        <v>109</v>
      </c>
      <c r="L19" s="63">
        <f t="shared" si="4"/>
        <v>0.50462962962962965</v>
      </c>
    </row>
    <row r="20" spans="1:20" x14ac:dyDescent="0.25">
      <c r="A20" s="70" t="s">
        <v>34</v>
      </c>
      <c r="B20" s="60" t="s">
        <v>94</v>
      </c>
      <c r="C20" s="59"/>
      <c r="D20" s="59"/>
      <c r="E20" s="59"/>
      <c r="F20" s="59"/>
      <c r="G20" s="59"/>
      <c r="H20" s="65">
        <v>21</v>
      </c>
    </row>
    <row r="22" spans="1:20" x14ac:dyDescent="0.25">
      <c r="A22" s="100" t="s">
        <v>27</v>
      </c>
      <c r="B22" s="100"/>
      <c r="C22" s="100"/>
      <c r="D22" s="100"/>
      <c r="E22" s="100"/>
      <c r="F22" s="100"/>
      <c r="G22" s="100"/>
      <c r="N22" s="104"/>
      <c r="O22" s="105"/>
      <c r="P22" s="105"/>
      <c r="Q22" s="105"/>
      <c r="R22" s="105"/>
      <c r="S22" s="105"/>
      <c r="T22" s="105"/>
    </row>
    <row r="23" spans="1:20" ht="30" customHeight="1" x14ac:dyDescent="0.25">
      <c r="B23" s="52" t="s">
        <v>28</v>
      </c>
      <c r="C23" s="52" t="s">
        <v>29</v>
      </c>
      <c r="D23" s="52" t="s">
        <v>30</v>
      </c>
      <c r="E23" s="52" t="s">
        <v>31</v>
      </c>
      <c r="F23" s="52" t="s">
        <v>32</v>
      </c>
      <c r="G23" s="52" t="s">
        <v>7</v>
      </c>
      <c r="H23" s="56"/>
      <c r="I23" s="45"/>
      <c r="N23" s="105"/>
      <c r="O23" s="106"/>
      <c r="P23" s="106"/>
      <c r="Q23" s="106"/>
      <c r="R23" s="106"/>
      <c r="S23" s="106"/>
      <c r="T23" s="106"/>
    </row>
    <row r="24" spans="1:20" x14ac:dyDescent="0.25">
      <c r="A24" s="72" t="s">
        <v>36</v>
      </c>
      <c r="B24" s="22">
        <f>'Town Mtg'!B23+'Survey Monkey'!B23</f>
        <v>71</v>
      </c>
      <c r="C24" s="22">
        <f>'Town Mtg'!C23+'Survey Monkey'!C23</f>
        <v>52</v>
      </c>
      <c r="D24" s="22">
        <f>'Town Mtg'!D23+'Survey Monkey'!D23</f>
        <v>40</v>
      </c>
      <c r="E24" s="22">
        <f>'Town Mtg'!E23+'Survey Monkey'!E23</f>
        <v>20</v>
      </c>
      <c r="F24" s="22">
        <f>'Town Mtg'!F23+'Survey Monkey'!F23</f>
        <v>30</v>
      </c>
      <c r="G24" s="22">
        <f>SUM(B24:F24)</f>
        <v>213</v>
      </c>
      <c r="H24" s="55"/>
      <c r="I24" s="45"/>
      <c r="N24" s="87"/>
      <c r="O24" s="102"/>
      <c r="P24" s="102"/>
      <c r="Q24" s="102"/>
      <c r="R24" s="102"/>
      <c r="S24" s="102"/>
      <c r="T24" s="102"/>
    </row>
    <row r="25" spans="1:20" x14ac:dyDescent="0.25">
      <c r="A25" s="72" t="s">
        <v>37</v>
      </c>
      <c r="B25" s="49">
        <f>B24/$G$24</f>
        <v>0.33333333333333331</v>
      </c>
      <c r="C25" s="49">
        <f>C24/$G$24</f>
        <v>0.24413145539906103</v>
      </c>
      <c r="D25" s="49">
        <f>D24/$G$24</f>
        <v>0.18779342723004694</v>
      </c>
      <c r="E25" s="49">
        <f>E24/$G$24</f>
        <v>9.3896713615023469E-2</v>
      </c>
      <c r="F25" s="49">
        <f>F24/$G$24</f>
        <v>0.14084507042253522</v>
      </c>
      <c r="G25" s="42">
        <f>SUM(B25:F25)</f>
        <v>1</v>
      </c>
      <c r="H25" s="25"/>
      <c r="I25" s="45"/>
      <c r="N25" s="87"/>
      <c r="O25" s="103"/>
      <c r="P25" s="103"/>
      <c r="Q25" s="103"/>
      <c r="R25" s="103"/>
      <c r="S25" s="103"/>
      <c r="T25" s="103"/>
    </row>
    <row r="26" spans="1:20" x14ac:dyDescent="0.25">
      <c r="A26" s="23"/>
      <c r="B26" s="93">
        <f>SUM(B25:C25)</f>
        <v>0.57746478873239437</v>
      </c>
      <c r="C26" s="94"/>
      <c r="D26" s="7"/>
      <c r="E26" s="93">
        <f>SUM(E25:F25)</f>
        <v>0.23474178403755869</v>
      </c>
      <c r="F26" s="94"/>
      <c r="G26" s="12"/>
      <c r="H26" s="36"/>
      <c r="I26" s="45"/>
      <c r="N26" s="105"/>
      <c r="O26" s="103"/>
      <c r="P26" s="103"/>
      <c r="Q26" s="105"/>
      <c r="R26" s="103"/>
      <c r="S26" s="103"/>
      <c r="T26" s="105"/>
    </row>
    <row r="27" spans="1:20" x14ac:dyDescent="0.25">
      <c r="A27" s="23"/>
      <c r="B27" s="12"/>
      <c r="C27" s="12"/>
      <c r="D27" s="12"/>
      <c r="E27" s="12"/>
      <c r="F27" s="12"/>
      <c r="G27" s="12"/>
      <c r="H27" s="36"/>
      <c r="I27" s="45"/>
      <c r="N27" s="105"/>
      <c r="O27" s="105"/>
      <c r="P27" s="105"/>
      <c r="Q27" s="105"/>
      <c r="R27" s="105"/>
      <c r="S27" s="105"/>
      <c r="T27" s="105"/>
    </row>
    <row r="28" spans="1:20" ht="15" customHeight="1" x14ac:dyDescent="0.25">
      <c r="A28" s="100" t="s">
        <v>33</v>
      </c>
      <c r="B28" s="100"/>
      <c r="C28" s="100"/>
      <c r="D28" s="100"/>
      <c r="E28" s="100"/>
      <c r="F28" s="100"/>
      <c r="G28" s="100"/>
      <c r="H28" s="36"/>
      <c r="I28" s="45"/>
      <c r="N28" s="104"/>
      <c r="O28" s="104"/>
      <c r="P28" s="104"/>
      <c r="Q28" s="104"/>
      <c r="R28" s="104"/>
      <c r="S28" s="104"/>
      <c r="T28" s="104"/>
    </row>
    <row r="29" spans="1:20" ht="30" customHeight="1" x14ac:dyDescent="0.25">
      <c r="B29" s="52" t="s">
        <v>28</v>
      </c>
      <c r="C29" s="52" t="s">
        <v>29</v>
      </c>
      <c r="D29" s="52" t="s">
        <v>30</v>
      </c>
      <c r="E29" s="52" t="s">
        <v>31</v>
      </c>
      <c r="F29" s="52" t="s">
        <v>32</v>
      </c>
      <c r="G29" s="52" t="s">
        <v>7</v>
      </c>
      <c r="H29" s="56"/>
      <c r="I29" s="45"/>
      <c r="N29" s="105"/>
      <c r="O29" s="106"/>
      <c r="P29" s="106"/>
      <c r="Q29" s="106"/>
      <c r="R29" s="106"/>
      <c r="S29" s="106"/>
      <c r="T29" s="106"/>
    </row>
    <row r="30" spans="1:20" x14ac:dyDescent="0.25">
      <c r="A30" s="72" t="s">
        <v>36</v>
      </c>
      <c r="B30" s="22">
        <f>'Town Mtg'!B27+'Survey Monkey'!B27</f>
        <v>55</v>
      </c>
      <c r="C30" s="22">
        <f>'Town Mtg'!C27+'Survey Monkey'!C27</f>
        <v>83</v>
      </c>
      <c r="D30" s="22">
        <f>'Town Mtg'!D27+'Survey Monkey'!D27</f>
        <v>46</v>
      </c>
      <c r="E30" s="22">
        <f>'Town Mtg'!E27+'Survey Monkey'!E27</f>
        <v>17</v>
      </c>
      <c r="F30" s="22">
        <f>'Town Mtg'!F27+'Survey Monkey'!F27</f>
        <v>14</v>
      </c>
      <c r="G30" s="22">
        <f>SUM(B30:F30)</f>
        <v>215</v>
      </c>
      <c r="H30" s="55"/>
      <c r="N30" s="87"/>
      <c r="O30" s="102"/>
      <c r="P30" s="102"/>
      <c r="Q30" s="102"/>
      <c r="R30" s="102"/>
      <c r="S30" s="102"/>
      <c r="T30" s="102"/>
    </row>
    <row r="31" spans="1:20" x14ac:dyDescent="0.25">
      <c r="A31" s="72" t="s">
        <v>37</v>
      </c>
      <c r="B31" s="49">
        <f>B30/$G$30</f>
        <v>0.2558139534883721</v>
      </c>
      <c r="C31" s="49">
        <f t="shared" ref="C31:G31" si="5">C30/$G$30</f>
        <v>0.38604651162790699</v>
      </c>
      <c r="D31" s="49">
        <f t="shared" si="5"/>
        <v>0.21395348837209302</v>
      </c>
      <c r="E31" s="49">
        <f t="shared" si="5"/>
        <v>7.9069767441860464E-2</v>
      </c>
      <c r="F31" s="49">
        <f t="shared" si="5"/>
        <v>6.5116279069767441E-2</v>
      </c>
      <c r="G31" s="24">
        <f t="shared" si="5"/>
        <v>1</v>
      </c>
      <c r="H31" s="25"/>
      <c r="N31" s="87"/>
      <c r="O31" s="103"/>
      <c r="P31" s="103"/>
      <c r="Q31" s="103"/>
      <c r="R31" s="103"/>
      <c r="S31" s="103"/>
      <c r="T31" s="103"/>
    </row>
    <row r="32" spans="1:20" x14ac:dyDescent="0.25">
      <c r="B32" s="93">
        <f>SUM(B31:C31)</f>
        <v>0.64186046511627914</v>
      </c>
      <c r="C32" s="94"/>
      <c r="E32" s="93">
        <f>SUM(E31:F31)</f>
        <v>0.14418604651162792</v>
      </c>
      <c r="F32" s="94"/>
      <c r="N32" s="105"/>
      <c r="O32" s="103"/>
      <c r="P32" s="102"/>
      <c r="Q32" s="105"/>
      <c r="R32" s="103"/>
      <c r="S32" s="102"/>
      <c r="T32" s="105"/>
    </row>
    <row r="34" spans="1:3" x14ac:dyDescent="0.25">
      <c r="A34" s="39" t="s">
        <v>66</v>
      </c>
    </row>
    <row r="35" spans="1:3" x14ac:dyDescent="0.25">
      <c r="A35" s="38" t="s">
        <v>65</v>
      </c>
    </row>
    <row r="37" spans="1:3" x14ac:dyDescent="0.25">
      <c r="A37" s="76" t="s">
        <v>39</v>
      </c>
      <c r="B37" s="77"/>
      <c r="C37" s="78"/>
    </row>
    <row r="38" spans="1:3" ht="30" customHeight="1" x14ac:dyDescent="0.25">
      <c r="A38" s="79" t="s">
        <v>40</v>
      </c>
      <c r="B38" s="73" t="s">
        <v>36</v>
      </c>
      <c r="C38" s="80" t="s">
        <v>144</v>
      </c>
    </row>
    <row r="39" spans="1:3" x14ac:dyDescent="0.25">
      <c r="A39" s="74" t="s">
        <v>41</v>
      </c>
      <c r="B39" s="40">
        <f>'Town Mtg'!K7+'Survey Monkey'!L7</f>
        <v>106</v>
      </c>
      <c r="C39" s="63">
        <f>B39/$B$42</f>
        <v>0.50236966824644547</v>
      </c>
    </row>
    <row r="40" spans="1:3" x14ac:dyDescent="0.25">
      <c r="A40" s="40" t="s">
        <v>42</v>
      </c>
      <c r="B40" s="40">
        <f>'Town Mtg'!K8+'Survey Monkey'!L8</f>
        <v>103</v>
      </c>
      <c r="C40" s="63">
        <f>B40/$B$42</f>
        <v>0.4881516587677725</v>
      </c>
    </row>
    <row r="41" spans="1:3" x14ac:dyDescent="0.25">
      <c r="A41" s="40" t="s">
        <v>34</v>
      </c>
      <c r="B41" s="40">
        <f>'Town Mtg'!K9+'Survey Monkey'!L9</f>
        <v>2</v>
      </c>
      <c r="C41" s="63">
        <f>B41/$B$42</f>
        <v>9.4786729857819912E-3</v>
      </c>
    </row>
    <row r="42" spans="1:3" x14ac:dyDescent="0.25">
      <c r="A42" s="75" t="s">
        <v>7</v>
      </c>
      <c r="B42" s="61">
        <f>SUM(B39:B41)</f>
        <v>211</v>
      </c>
      <c r="C42" s="63">
        <f>SUM(C39:C41)</f>
        <v>0.99999999999999989</v>
      </c>
    </row>
    <row r="43" spans="1:3" x14ac:dyDescent="0.25">
      <c r="A43" s="81"/>
      <c r="B43" s="45"/>
      <c r="C43" s="51"/>
    </row>
    <row r="44" spans="1:3" ht="30" customHeight="1" x14ac:dyDescent="0.25">
      <c r="A44" s="79" t="s">
        <v>43</v>
      </c>
      <c r="B44" s="73" t="s">
        <v>36</v>
      </c>
      <c r="C44" s="80" t="s">
        <v>144</v>
      </c>
    </row>
    <row r="45" spans="1:3" x14ac:dyDescent="0.25">
      <c r="A45" s="40" t="s">
        <v>44</v>
      </c>
      <c r="B45" s="40">
        <f>'Town Mtg'!K12+'Survey Monkey'!L12</f>
        <v>13</v>
      </c>
      <c r="C45" s="63">
        <f t="shared" ref="C45:C50" si="6">B45/$B$51</f>
        <v>6.1904761904761907E-2</v>
      </c>
    </row>
    <row r="46" spans="1:3" x14ac:dyDescent="0.25">
      <c r="A46" s="40" t="s">
        <v>45</v>
      </c>
      <c r="B46" s="40">
        <f>'Town Mtg'!K13+'Survey Monkey'!L13</f>
        <v>37</v>
      </c>
      <c r="C46" s="63">
        <f t="shared" si="6"/>
        <v>0.1761904761904762</v>
      </c>
    </row>
    <row r="47" spans="1:3" x14ac:dyDescent="0.25">
      <c r="A47" s="40" t="s">
        <v>46</v>
      </c>
      <c r="B47" s="40">
        <f>'Town Mtg'!K14+'Survey Monkey'!L14</f>
        <v>19</v>
      </c>
      <c r="C47" s="63">
        <f t="shared" si="6"/>
        <v>9.0476190476190474E-2</v>
      </c>
    </row>
    <row r="48" spans="1:3" x14ac:dyDescent="0.25">
      <c r="A48" s="40" t="s">
        <v>47</v>
      </c>
      <c r="B48" s="40">
        <f>'Town Mtg'!K15+'Survey Monkey'!L15</f>
        <v>43</v>
      </c>
      <c r="C48" s="63">
        <f t="shared" si="6"/>
        <v>0.20476190476190476</v>
      </c>
    </row>
    <row r="49" spans="1:3" x14ac:dyDescent="0.25">
      <c r="A49" s="40" t="s">
        <v>48</v>
      </c>
      <c r="B49" s="40">
        <f>'Town Mtg'!K16+'Survey Monkey'!L16</f>
        <v>96</v>
      </c>
      <c r="C49" s="63">
        <f t="shared" si="6"/>
        <v>0.45714285714285713</v>
      </c>
    </row>
    <row r="50" spans="1:3" x14ac:dyDescent="0.25">
      <c r="A50" s="40" t="s">
        <v>49</v>
      </c>
      <c r="B50" s="40">
        <f>'Town Mtg'!K17+'Survey Monkey'!L17</f>
        <v>2</v>
      </c>
      <c r="C50" s="63">
        <f t="shared" si="6"/>
        <v>9.5238095238095247E-3</v>
      </c>
    </row>
    <row r="51" spans="1:3" x14ac:dyDescent="0.25">
      <c r="A51" s="75" t="s">
        <v>7</v>
      </c>
      <c r="B51" s="61">
        <f>SUM(B45:B50)</f>
        <v>210</v>
      </c>
      <c r="C51" s="63">
        <f>SUM(C45:C50)</f>
        <v>1</v>
      </c>
    </row>
    <row r="52" spans="1:3" x14ac:dyDescent="0.25">
      <c r="A52" s="81"/>
      <c r="B52" s="45"/>
      <c r="C52" s="51"/>
    </row>
    <row r="53" spans="1:3" ht="30" customHeight="1" x14ac:dyDescent="0.25">
      <c r="A53" s="79" t="s">
        <v>50</v>
      </c>
      <c r="B53" s="73" t="s">
        <v>36</v>
      </c>
      <c r="C53" s="80" t="s">
        <v>144</v>
      </c>
    </row>
    <row r="54" spans="1:3" x14ac:dyDescent="0.25">
      <c r="A54" s="40" t="s">
        <v>51</v>
      </c>
      <c r="B54" s="40">
        <f>'Town Mtg'!K20+'Survey Monkey'!L20</f>
        <v>5.5</v>
      </c>
      <c r="C54" s="63">
        <f t="shared" ref="C54:C60" si="7">B54/$B$61</f>
        <v>3.0898876404494381E-2</v>
      </c>
    </row>
    <row r="55" spans="1:3" x14ac:dyDescent="0.25">
      <c r="A55" s="40" t="s">
        <v>52</v>
      </c>
      <c r="B55" s="40">
        <f>'Town Mtg'!K21+'Survey Monkey'!L21</f>
        <v>27.5</v>
      </c>
      <c r="C55" s="63">
        <f t="shared" si="7"/>
        <v>0.1544943820224719</v>
      </c>
    </row>
    <row r="56" spans="1:3" x14ac:dyDescent="0.25">
      <c r="A56" s="40" t="s">
        <v>53</v>
      </c>
      <c r="B56" s="40">
        <f>'Town Mtg'!K22+'Survey Monkey'!L22</f>
        <v>35</v>
      </c>
      <c r="C56" s="63">
        <f t="shared" si="7"/>
        <v>0.19662921348314608</v>
      </c>
    </row>
    <row r="57" spans="1:3" x14ac:dyDescent="0.25">
      <c r="A57" s="40" t="s">
        <v>54</v>
      </c>
      <c r="B57" s="40">
        <f>'Town Mtg'!K23+'Survey Monkey'!L23</f>
        <v>41</v>
      </c>
      <c r="C57" s="63">
        <f t="shared" si="7"/>
        <v>0.2303370786516854</v>
      </c>
    </row>
    <row r="58" spans="1:3" x14ac:dyDescent="0.25">
      <c r="A58" s="40" t="s">
        <v>55</v>
      </c>
      <c r="B58" s="40">
        <f>'Town Mtg'!K24+'Survey Monkey'!L24</f>
        <v>36</v>
      </c>
      <c r="C58" s="63">
        <f t="shared" si="7"/>
        <v>0.20224719101123595</v>
      </c>
    </row>
    <row r="59" spans="1:3" x14ac:dyDescent="0.25">
      <c r="A59" s="40" t="s">
        <v>56</v>
      </c>
      <c r="B59" s="40">
        <f>'Town Mtg'!K25+'Survey Monkey'!L25</f>
        <v>25</v>
      </c>
      <c r="C59" s="63">
        <f t="shared" si="7"/>
        <v>0.1404494382022472</v>
      </c>
    </row>
    <row r="60" spans="1:3" x14ac:dyDescent="0.25">
      <c r="A60" s="40" t="s">
        <v>57</v>
      </c>
      <c r="B60" s="40">
        <f>'Town Mtg'!K26+'Survey Monkey'!L26</f>
        <v>8</v>
      </c>
      <c r="C60" s="63">
        <f t="shared" si="7"/>
        <v>4.49438202247191E-2</v>
      </c>
    </row>
    <row r="61" spans="1:3" x14ac:dyDescent="0.25">
      <c r="A61" s="75" t="s">
        <v>7</v>
      </c>
      <c r="B61" s="61">
        <f>SUM(B54:B60)</f>
        <v>178</v>
      </c>
      <c r="C61" s="63">
        <f>SUM(C54:C60)</f>
        <v>1</v>
      </c>
    </row>
    <row r="62" spans="1:3" x14ac:dyDescent="0.25">
      <c r="A62" s="81"/>
      <c r="B62" s="45"/>
      <c r="C62" s="51"/>
    </row>
    <row r="63" spans="1:3" ht="30" customHeight="1" x14ac:dyDescent="0.25">
      <c r="A63" s="79" t="s">
        <v>58</v>
      </c>
      <c r="B63" s="73" t="s">
        <v>36</v>
      </c>
      <c r="C63" s="80" t="s">
        <v>144</v>
      </c>
    </row>
    <row r="64" spans="1:3" x14ac:dyDescent="0.25">
      <c r="A64" s="40" t="s">
        <v>59</v>
      </c>
      <c r="B64" s="40">
        <f>'Town Mtg'!K29+'Survey Monkey'!L29</f>
        <v>0</v>
      </c>
      <c r="C64" s="63">
        <f t="shared" ref="C64:C69" si="8">B64/$B$70</f>
        <v>0</v>
      </c>
    </row>
    <row r="65" spans="1:16" x14ac:dyDescent="0.25">
      <c r="A65" s="40" t="s">
        <v>60</v>
      </c>
      <c r="B65" s="40">
        <f>'Town Mtg'!K30+'Survey Monkey'!L30</f>
        <v>4</v>
      </c>
      <c r="C65" s="63">
        <f t="shared" si="8"/>
        <v>1.9230769230769232E-2</v>
      </c>
    </row>
    <row r="66" spans="1:16" x14ac:dyDescent="0.25">
      <c r="A66" s="40" t="s">
        <v>61</v>
      </c>
      <c r="B66" s="40">
        <f>'Town Mtg'!K31+'Survey Monkey'!L31</f>
        <v>21</v>
      </c>
      <c r="C66" s="63">
        <f t="shared" si="8"/>
        <v>0.10096153846153846</v>
      </c>
    </row>
    <row r="67" spans="1:16" x14ac:dyDescent="0.25">
      <c r="A67" s="40" t="s">
        <v>62</v>
      </c>
      <c r="B67" s="40">
        <f>'Town Mtg'!K32+'Survey Monkey'!L32</f>
        <v>70</v>
      </c>
      <c r="C67" s="63">
        <f t="shared" si="8"/>
        <v>0.33653846153846156</v>
      </c>
    </row>
    <row r="68" spans="1:16" x14ac:dyDescent="0.25">
      <c r="A68" s="40" t="s">
        <v>63</v>
      </c>
      <c r="B68" s="40">
        <f>'Town Mtg'!K33+'Survey Monkey'!L33</f>
        <v>53</v>
      </c>
      <c r="C68" s="63">
        <f t="shared" si="8"/>
        <v>0.25480769230769229</v>
      </c>
    </row>
    <row r="69" spans="1:16" x14ac:dyDescent="0.25">
      <c r="A69" s="40" t="s">
        <v>64</v>
      </c>
      <c r="B69" s="40">
        <f>'Town Mtg'!K34+'Survey Monkey'!L34</f>
        <v>60</v>
      </c>
      <c r="C69" s="63">
        <f t="shared" si="8"/>
        <v>0.28846153846153844</v>
      </c>
    </row>
    <row r="70" spans="1:16" x14ac:dyDescent="0.25">
      <c r="A70" s="75" t="s">
        <v>7</v>
      </c>
      <c r="B70" s="61">
        <f>SUM(B64:B69)</f>
        <v>208</v>
      </c>
      <c r="C70" s="63">
        <f>SUM(C64:C69)</f>
        <v>1</v>
      </c>
    </row>
    <row r="76" spans="1:16" x14ac:dyDescent="0.25">
      <c r="J76" s="91"/>
      <c r="K76" s="91"/>
      <c r="L76" s="91"/>
      <c r="M76" s="91"/>
      <c r="N76" s="91"/>
      <c r="O76" s="91"/>
      <c r="P76" s="91"/>
    </row>
    <row r="77" spans="1:16" x14ac:dyDescent="0.25">
      <c r="J77" s="85"/>
      <c r="K77" s="86"/>
      <c r="L77" s="86"/>
      <c r="M77" s="86"/>
      <c r="N77" s="86"/>
      <c r="O77" s="86"/>
      <c r="P77" s="86"/>
    </row>
    <row r="78" spans="1:16" x14ac:dyDescent="0.25">
      <c r="J78" s="87"/>
      <c r="K78" s="88"/>
      <c r="L78" s="88"/>
      <c r="M78" s="88"/>
      <c r="N78" s="88"/>
      <c r="O78" s="88"/>
      <c r="P78" s="88"/>
    </row>
    <row r="79" spans="1:16" x14ac:dyDescent="0.25">
      <c r="J79" s="87"/>
      <c r="K79" s="89"/>
      <c r="L79" s="89"/>
      <c r="M79" s="89"/>
      <c r="N79" s="89"/>
      <c r="O79" s="89"/>
      <c r="P79" s="25"/>
    </row>
    <row r="80" spans="1:16" x14ac:dyDescent="0.25">
      <c r="J80" s="90"/>
      <c r="K80" s="92"/>
      <c r="L80" s="92"/>
      <c r="M80" s="71"/>
      <c r="N80" s="92"/>
      <c r="O80" s="92"/>
      <c r="P80" s="71"/>
    </row>
  </sheetData>
  <sortState ref="A4:H15">
    <sortCondition descending="1" ref="B4:B15"/>
  </sortState>
  <mergeCells count="9">
    <mergeCell ref="B32:C32"/>
    <mergeCell ref="E32:F32"/>
    <mergeCell ref="I7:J7"/>
    <mergeCell ref="K7:L7"/>
    <mergeCell ref="A6:G6"/>
    <mergeCell ref="A22:G22"/>
    <mergeCell ref="A28:G28"/>
    <mergeCell ref="B26:C26"/>
    <mergeCell ref="E26:F26"/>
  </mergeCells>
  <pageMargins left="0.7" right="0.7" top="0.75" bottom="0.75" header="0.3" footer="0.3"/>
  <pageSetup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zoomScale="90" zoomScaleNormal="90" workbookViewId="0">
      <selection activeCell="B13" sqref="B13"/>
    </sheetView>
  </sheetViews>
  <sheetFormatPr defaultRowHeight="15" x14ac:dyDescent="0.25"/>
  <cols>
    <col min="1" max="1" width="6" customWidth="1"/>
    <col min="2" max="2" width="92.140625" customWidth="1"/>
    <col min="3" max="3" width="18.85546875" bestFit="1" customWidth="1"/>
    <col min="4" max="4" width="28.7109375" bestFit="1" customWidth="1"/>
  </cols>
  <sheetData>
    <row r="2" spans="1:8" x14ac:dyDescent="0.25">
      <c r="A2" s="84" t="s">
        <v>0</v>
      </c>
      <c r="C2" s="1"/>
      <c r="D2" s="1"/>
      <c r="E2" s="1"/>
      <c r="F2" s="1"/>
      <c r="G2" s="1"/>
      <c r="H2" s="1"/>
    </row>
    <row r="3" spans="1:8" x14ac:dyDescent="0.25">
      <c r="B3" s="41" t="s">
        <v>67</v>
      </c>
      <c r="C3" s="41" t="s">
        <v>74</v>
      </c>
      <c r="D3" s="41" t="s">
        <v>82</v>
      </c>
    </row>
    <row r="4" spans="1:8" x14ac:dyDescent="0.25">
      <c r="A4" s="83">
        <v>1</v>
      </c>
      <c r="B4" s="46" t="s">
        <v>68</v>
      </c>
      <c r="C4" s="2" t="s">
        <v>5</v>
      </c>
      <c r="D4" s="2"/>
    </row>
    <row r="5" spans="1:8" x14ac:dyDescent="0.25">
      <c r="A5" s="83">
        <f>A4+1</f>
        <v>2</v>
      </c>
      <c r="B5" s="46" t="s">
        <v>69</v>
      </c>
      <c r="C5" s="2"/>
      <c r="D5" s="2" t="s">
        <v>16</v>
      </c>
    </row>
    <row r="6" spans="1:8" x14ac:dyDescent="0.25">
      <c r="A6" s="83">
        <f t="shared" ref="A6:A24" si="0">A5+1</f>
        <v>3</v>
      </c>
      <c r="B6" s="46" t="s">
        <v>70</v>
      </c>
      <c r="C6" s="2"/>
      <c r="D6" s="2" t="s">
        <v>14</v>
      </c>
    </row>
    <row r="7" spans="1:8" x14ac:dyDescent="0.25">
      <c r="A7" s="83">
        <f t="shared" si="0"/>
        <v>4</v>
      </c>
      <c r="B7" s="46" t="s">
        <v>71</v>
      </c>
      <c r="C7" s="2" t="s">
        <v>72</v>
      </c>
      <c r="D7" s="2" t="s">
        <v>83</v>
      </c>
    </row>
    <row r="8" spans="1:8" x14ac:dyDescent="0.25">
      <c r="A8" s="83">
        <f t="shared" si="0"/>
        <v>5</v>
      </c>
      <c r="B8" s="46" t="s">
        <v>73</v>
      </c>
      <c r="C8" s="2"/>
      <c r="D8" s="2" t="s">
        <v>84</v>
      </c>
    </row>
    <row r="9" spans="1:8" x14ac:dyDescent="0.25">
      <c r="A9" s="83">
        <f t="shared" si="0"/>
        <v>6</v>
      </c>
      <c r="B9" s="46" t="s">
        <v>75</v>
      </c>
      <c r="C9" s="2"/>
      <c r="D9" s="2"/>
    </row>
    <row r="10" spans="1:8" x14ac:dyDescent="0.25">
      <c r="A10" s="83">
        <f t="shared" si="0"/>
        <v>7</v>
      </c>
      <c r="B10" s="46" t="s">
        <v>76</v>
      </c>
      <c r="C10" s="2" t="s">
        <v>1</v>
      </c>
      <c r="D10" s="2" t="s">
        <v>16</v>
      </c>
    </row>
    <row r="11" spans="1:8" x14ac:dyDescent="0.25">
      <c r="A11" s="83">
        <f t="shared" si="0"/>
        <v>8</v>
      </c>
      <c r="B11" s="46" t="s">
        <v>77</v>
      </c>
      <c r="C11" s="2"/>
      <c r="D11" s="2"/>
    </row>
    <row r="12" spans="1:8" x14ac:dyDescent="0.25">
      <c r="A12" s="83">
        <f t="shared" si="0"/>
        <v>9</v>
      </c>
      <c r="B12" s="46" t="s">
        <v>78</v>
      </c>
      <c r="C12" s="2" t="s">
        <v>1</v>
      </c>
      <c r="D12" s="2"/>
    </row>
    <row r="13" spans="1:8" x14ac:dyDescent="0.25">
      <c r="A13" s="83">
        <f t="shared" si="0"/>
        <v>10</v>
      </c>
      <c r="B13" s="46" t="s">
        <v>79</v>
      </c>
      <c r="C13" s="2" t="s">
        <v>1</v>
      </c>
      <c r="D13" s="2"/>
    </row>
    <row r="14" spans="1:8" ht="30" x14ac:dyDescent="0.25">
      <c r="A14" s="83">
        <f t="shared" si="0"/>
        <v>11</v>
      </c>
      <c r="B14" s="47" t="s">
        <v>80</v>
      </c>
      <c r="C14" s="2"/>
      <c r="D14" s="2" t="s">
        <v>83</v>
      </c>
    </row>
    <row r="15" spans="1:8" x14ac:dyDescent="0.25">
      <c r="A15" s="83">
        <f t="shared" si="0"/>
        <v>12</v>
      </c>
      <c r="B15" s="47" t="s">
        <v>81</v>
      </c>
      <c r="C15" s="2"/>
      <c r="D15" s="2" t="s">
        <v>16</v>
      </c>
    </row>
    <row r="16" spans="1:8" x14ac:dyDescent="0.25">
      <c r="A16" s="83">
        <f t="shared" si="0"/>
        <v>13</v>
      </c>
      <c r="B16" s="47" t="s">
        <v>85</v>
      </c>
      <c r="C16" s="2"/>
      <c r="D16" s="2"/>
    </row>
    <row r="17" spans="1:4" ht="90" x14ac:dyDescent="0.25">
      <c r="A17" s="83">
        <f t="shared" si="0"/>
        <v>14</v>
      </c>
      <c r="B17" s="47" t="s">
        <v>86</v>
      </c>
      <c r="C17" s="2"/>
      <c r="D17" s="2"/>
    </row>
    <row r="18" spans="1:4" ht="30" x14ac:dyDescent="0.25">
      <c r="A18" s="83">
        <f t="shared" si="0"/>
        <v>15</v>
      </c>
      <c r="B18" s="47" t="s">
        <v>87</v>
      </c>
      <c r="C18" s="2"/>
      <c r="D18" s="2"/>
    </row>
    <row r="19" spans="1:4" x14ac:dyDescent="0.25">
      <c r="A19" s="83">
        <f t="shared" si="0"/>
        <v>16</v>
      </c>
      <c r="B19" s="47" t="s">
        <v>88</v>
      </c>
      <c r="C19" s="2"/>
      <c r="D19" s="2"/>
    </row>
    <row r="20" spans="1:4" ht="45" x14ac:dyDescent="0.25">
      <c r="A20" s="83">
        <f t="shared" si="0"/>
        <v>17</v>
      </c>
      <c r="B20" s="47" t="s">
        <v>89</v>
      </c>
      <c r="C20" s="2"/>
      <c r="D20" s="2"/>
    </row>
    <row r="21" spans="1:4" x14ac:dyDescent="0.25">
      <c r="A21" s="83">
        <f t="shared" si="0"/>
        <v>18</v>
      </c>
      <c r="B21" s="47" t="s">
        <v>90</v>
      </c>
      <c r="C21" s="2"/>
      <c r="D21" s="2"/>
    </row>
    <row r="22" spans="1:4" x14ac:dyDescent="0.25">
      <c r="A22" s="83">
        <f t="shared" si="0"/>
        <v>19</v>
      </c>
      <c r="B22" s="47" t="s">
        <v>91</v>
      </c>
      <c r="C22" s="2"/>
      <c r="D22" s="2"/>
    </row>
    <row r="23" spans="1:4" ht="30" x14ac:dyDescent="0.25">
      <c r="A23" s="83">
        <f t="shared" si="0"/>
        <v>20</v>
      </c>
      <c r="B23" s="47" t="s">
        <v>92</v>
      </c>
      <c r="C23" s="2"/>
      <c r="D23" s="2" t="s">
        <v>16</v>
      </c>
    </row>
    <row r="24" spans="1:4" x14ac:dyDescent="0.25">
      <c r="A24" s="83">
        <f t="shared" si="0"/>
        <v>21</v>
      </c>
      <c r="B24" s="47" t="s">
        <v>93</v>
      </c>
      <c r="C24" s="2"/>
      <c r="D24" s="2"/>
    </row>
    <row r="25" spans="1:4" x14ac:dyDescent="0.25">
      <c r="B25" s="44"/>
      <c r="C25" s="45"/>
      <c r="D25" s="45"/>
    </row>
    <row r="26" spans="1:4" x14ac:dyDescent="0.25">
      <c r="B26" s="43"/>
    </row>
    <row r="27" spans="1:4" x14ac:dyDescent="0.25">
      <c r="B27" s="43"/>
    </row>
    <row r="28" spans="1:4" x14ac:dyDescent="0.25">
      <c r="B28" s="43"/>
    </row>
    <row r="29" spans="1:4" x14ac:dyDescent="0.25">
      <c r="B29" s="43"/>
    </row>
  </sheetData>
  <pageMargins left="0.7" right="0.7" top="0.75" bottom="0.75" header="0.3" footer="0.3"/>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activeCell="B10" sqref="B10"/>
    </sheetView>
  </sheetViews>
  <sheetFormatPr defaultRowHeight="15" x14ac:dyDescent="0.25"/>
  <cols>
    <col min="1" max="1" width="6.85546875" customWidth="1"/>
    <col min="2" max="2" width="119" customWidth="1"/>
  </cols>
  <sheetData>
    <row r="1" spans="1:2" x14ac:dyDescent="0.25">
      <c r="A1" s="48" t="s">
        <v>66</v>
      </c>
    </row>
    <row r="2" spans="1:2" x14ac:dyDescent="0.25">
      <c r="A2" s="83">
        <v>1</v>
      </c>
      <c r="B2" s="46" t="s">
        <v>95</v>
      </c>
    </row>
    <row r="3" spans="1:2" x14ac:dyDescent="0.25">
      <c r="A3" s="83">
        <f>A2+1</f>
        <v>2</v>
      </c>
      <c r="B3" s="46" t="s">
        <v>138</v>
      </c>
    </row>
    <row r="4" spans="1:2" x14ac:dyDescent="0.25">
      <c r="A4" s="83">
        <f t="shared" ref="A4:A45" si="0">A3+1</f>
        <v>3</v>
      </c>
      <c r="B4" s="46" t="s">
        <v>96</v>
      </c>
    </row>
    <row r="5" spans="1:2" ht="30" x14ac:dyDescent="0.25">
      <c r="A5" s="83">
        <f t="shared" si="0"/>
        <v>4</v>
      </c>
      <c r="B5" s="46" t="s">
        <v>97</v>
      </c>
    </row>
    <row r="6" spans="1:2" x14ac:dyDescent="0.25">
      <c r="A6" s="83">
        <f t="shared" si="0"/>
        <v>5</v>
      </c>
      <c r="B6" s="46" t="s">
        <v>98</v>
      </c>
    </row>
    <row r="7" spans="1:2" x14ac:dyDescent="0.25">
      <c r="A7" s="83">
        <f t="shared" si="0"/>
        <v>6</v>
      </c>
      <c r="B7" s="46" t="s">
        <v>99</v>
      </c>
    </row>
    <row r="8" spans="1:2" x14ac:dyDescent="0.25">
      <c r="A8" s="83">
        <f t="shared" si="0"/>
        <v>7</v>
      </c>
      <c r="B8" s="46" t="s">
        <v>100</v>
      </c>
    </row>
    <row r="9" spans="1:2" x14ac:dyDescent="0.25">
      <c r="A9" s="83">
        <f t="shared" si="0"/>
        <v>8</v>
      </c>
      <c r="B9" s="46" t="s">
        <v>101</v>
      </c>
    </row>
    <row r="10" spans="1:2" ht="45" x14ac:dyDescent="0.25">
      <c r="A10" s="83">
        <f t="shared" si="0"/>
        <v>9</v>
      </c>
      <c r="B10" s="46" t="s">
        <v>102</v>
      </c>
    </row>
    <row r="11" spans="1:2" x14ac:dyDescent="0.25">
      <c r="A11" s="83">
        <f t="shared" si="0"/>
        <v>10</v>
      </c>
      <c r="B11" s="46" t="s">
        <v>103</v>
      </c>
    </row>
    <row r="12" spans="1:2" ht="30" x14ac:dyDescent="0.25">
      <c r="A12" s="83">
        <f t="shared" si="0"/>
        <v>11</v>
      </c>
      <c r="B12" s="46" t="s">
        <v>104</v>
      </c>
    </row>
    <row r="13" spans="1:2" ht="45" x14ac:dyDescent="0.25">
      <c r="A13" s="83">
        <f t="shared" si="0"/>
        <v>12</v>
      </c>
      <c r="B13" s="46" t="s">
        <v>105</v>
      </c>
    </row>
    <row r="14" spans="1:2" x14ac:dyDescent="0.25">
      <c r="A14" s="83">
        <f t="shared" si="0"/>
        <v>13</v>
      </c>
      <c r="B14" s="46" t="s">
        <v>106</v>
      </c>
    </row>
    <row r="15" spans="1:2" ht="30" x14ac:dyDescent="0.25">
      <c r="A15" s="83">
        <f t="shared" si="0"/>
        <v>14</v>
      </c>
      <c r="B15" s="46" t="s">
        <v>107</v>
      </c>
    </row>
    <row r="16" spans="1:2" ht="30" x14ac:dyDescent="0.25">
      <c r="A16" s="83">
        <f t="shared" si="0"/>
        <v>15</v>
      </c>
      <c r="B16" s="46" t="s">
        <v>108</v>
      </c>
    </row>
    <row r="17" spans="1:2" x14ac:dyDescent="0.25">
      <c r="A17" s="83">
        <f t="shared" si="0"/>
        <v>16</v>
      </c>
      <c r="B17" s="47" t="s">
        <v>109</v>
      </c>
    </row>
    <row r="18" spans="1:2" ht="45" x14ac:dyDescent="0.25">
      <c r="A18" s="83">
        <f t="shared" si="0"/>
        <v>17</v>
      </c>
      <c r="B18" s="47" t="s">
        <v>110</v>
      </c>
    </row>
    <row r="19" spans="1:2" ht="30" x14ac:dyDescent="0.25">
      <c r="A19" s="83">
        <f t="shared" si="0"/>
        <v>18</v>
      </c>
      <c r="B19" s="47" t="s">
        <v>111</v>
      </c>
    </row>
    <row r="20" spans="1:2" x14ac:dyDescent="0.25">
      <c r="A20" s="83">
        <f t="shared" si="0"/>
        <v>19</v>
      </c>
      <c r="B20" s="47" t="s">
        <v>112</v>
      </c>
    </row>
    <row r="21" spans="1:2" ht="30" x14ac:dyDescent="0.25">
      <c r="A21" s="83">
        <f t="shared" si="0"/>
        <v>20</v>
      </c>
      <c r="B21" s="47" t="s">
        <v>113</v>
      </c>
    </row>
    <row r="22" spans="1:2" ht="30" x14ac:dyDescent="0.25">
      <c r="A22" s="83">
        <f t="shared" si="0"/>
        <v>21</v>
      </c>
      <c r="B22" s="47" t="s">
        <v>114</v>
      </c>
    </row>
    <row r="23" spans="1:2" ht="105" x14ac:dyDescent="0.25">
      <c r="A23" s="83">
        <f t="shared" si="0"/>
        <v>22</v>
      </c>
      <c r="B23" s="47" t="s">
        <v>115</v>
      </c>
    </row>
    <row r="24" spans="1:2" x14ac:dyDescent="0.25">
      <c r="A24" s="83">
        <f t="shared" si="0"/>
        <v>23</v>
      </c>
      <c r="B24" s="47" t="s">
        <v>116</v>
      </c>
    </row>
    <row r="25" spans="1:2" x14ac:dyDescent="0.25">
      <c r="A25" s="83">
        <f t="shared" si="0"/>
        <v>24</v>
      </c>
      <c r="B25" s="47" t="s">
        <v>117</v>
      </c>
    </row>
    <row r="26" spans="1:2" ht="30" x14ac:dyDescent="0.25">
      <c r="A26" s="83">
        <f t="shared" si="0"/>
        <v>25</v>
      </c>
      <c r="B26" s="47" t="s">
        <v>118</v>
      </c>
    </row>
    <row r="27" spans="1:2" ht="30" x14ac:dyDescent="0.25">
      <c r="A27" s="83">
        <f t="shared" si="0"/>
        <v>26</v>
      </c>
      <c r="B27" s="47" t="s">
        <v>119</v>
      </c>
    </row>
    <row r="28" spans="1:2" ht="30" x14ac:dyDescent="0.25">
      <c r="A28" s="83">
        <f t="shared" si="0"/>
        <v>27</v>
      </c>
      <c r="B28" s="47" t="s">
        <v>120</v>
      </c>
    </row>
    <row r="29" spans="1:2" x14ac:dyDescent="0.25">
      <c r="A29" s="83">
        <f t="shared" si="0"/>
        <v>28</v>
      </c>
      <c r="B29" s="47" t="s">
        <v>121</v>
      </c>
    </row>
    <row r="30" spans="1:2" ht="30" x14ac:dyDescent="0.25">
      <c r="A30" s="83">
        <f t="shared" si="0"/>
        <v>29</v>
      </c>
      <c r="B30" s="47" t="s">
        <v>122</v>
      </c>
    </row>
    <row r="31" spans="1:2" ht="135" x14ac:dyDescent="0.25">
      <c r="A31" s="83">
        <f t="shared" si="0"/>
        <v>30</v>
      </c>
      <c r="B31" s="47" t="s">
        <v>123</v>
      </c>
    </row>
    <row r="32" spans="1:2" x14ac:dyDescent="0.25">
      <c r="A32" s="83">
        <f t="shared" si="0"/>
        <v>31</v>
      </c>
      <c r="B32" s="47" t="s">
        <v>124</v>
      </c>
    </row>
    <row r="33" spans="1:2" ht="30" x14ac:dyDescent="0.25">
      <c r="A33" s="83">
        <f t="shared" si="0"/>
        <v>32</v>
      </c>
      <c r="B33" s="47" t="s">
        <v>125</v>
      </c>
    </row>
    <row r="34" spans="1:2" x14ac:dyDescent="0.25">
      <c r="A34" s="83">
        <f t="shared" si="0"/>
        <v>33</v>
      </c>
      <c r="B34" s="47" t="s">
        <v>126</v>
      </c>
    </row>
    <row r="35" spans="1:2" x14ac:dyDescent="0.25">
      <c r="A35" s="83">
        <f t="shared" si="0"/>
        <v>34</v>
      </c>
      <c r="B35" s="47" t="s">
        <v>127</v>
      </c>
    </row>
    <row r="36" spans="1:2" x14ac:dyDescent="0.25">
      <c r="A36" s="83">
        <f t="shared" si="0"/>
        <v>35</v>
      </c>
      <c r="B36" s="47" t="s">
        <v>128</v>
      </c>
    </row>
    <row r="37" spans="1:2" x14ac:dyDescent="0.25">
      <c r="A37" s="83">
        <f t="shared" si="0"/>
        <v>36</v>
      </c>
      <c r="B37" s="47" t="s">
        <v>129</v>
      </c>
    </row>
    <row r="38" spans="1:2" ht="30" x14ac:dyDescent="0.25">
      <c r="A38" s="83">
        <f t="shared" si="0"/>
        <v>37</v>
      </c>
      <c r="B38" s="47" t="s">
        <v>130</v>
      </c>
    </row>
    <row r="39" spans="1:2" ht="30" x14ac:dyDescent="0.25">
      <c r="A39" s="83">
        <f t="shared" si="0"/>
        <v>38</v>
      </c>
      <c r="B39" s="47" t="s">
        <v>131</v>
      </c>
    </row>
    <row r="40" spans="1:2" x14ac:dyDescent="0.25">
      <c r="A40" s="83">
        <f t="shared" si="0"/>
        <v>39</v>
      </c>
      <c r="B40" s="47" t="s">
        <v>132</v>
      </c>
    </row>
    <row r="41" spans="1:2" ht="30" x14ac:dyDescent="0.25">
      <c r="A41" s="83">
        <f t="shared" si="0"/>
        <v>40</v>
      </c>
      <c r="B41" s="47" t="s">
        <v>133</v>
      </c>
    </row>
    <row r="42" spans="1:2" x14ac:dyDescent="0.25">
      <c r="A42" s="83">
        <f t="shared" si="0"/>
        <v>41</v>
      </c>
      <c r="B42" s="47" t="s">
        <v>134</v>
      </c>
    </row>
    <row r="43" spans="1:2" x14ac:dyDescent="0.25">
      <c r="A43" s="83">
        <f t="shared" si="0"/>
        <v>42</v>
      </c>
      <c r="B43" s="47" t="s">
        <v>135</v>
      </c>
    </row>
    <row r="44" spans="1:2" ht="30" x14ac:dyDescent="0.25">
      <c r="A44" s="83">
        <f t="shared" si="0"/>
        <v>43</v>
      </c>
      <c r="B44" s="47" t="s">
        <v>136</v>
      </c>
    </row>
    <row r="45" spans="1:2" x14ac:dyDescent="0.25">
      <c r="A45" s="83">
        <f t="shared" si="0"/>
        <v>44</v>
      </c>
      <c r="B45" s="47" t="s">
        <v>137</v>
      </c>
    </row>
  </sheetData>
  <pageMargins left="0.7" right="0.7" top="0.75" bottom="0.75" header="0.3" footer="0.3"/>
  <pageSetup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80" zoomScaleNormal="80" workbookViewId="0">
      <selection activeCell="A29" sqref="A29:A30"/>
    </sheetView>
  </sheetViews>
  <sheetFormatPr defaultRowHeight="15" x14ac:dyDescent="0.25"/>
  <cols>
    <col min="1" max="1" width="30.85546875" customWidth="1"/>
    <col min="2" max="7" width="10.5703125" customWidth="1"/>
    <col min="10" max="10" width="31.85546875" customWidth="1"/>
  </cols>
  <sheetData>
    <row r="1" spans="1:12" x14ac:dyDescent="0.25">
      <c r="A1" t="s">
        <v>142</v>
      </c>
    </row>
    <row r="2" spans="1:12" x14ac:dyDescent="0.25">
      <c r="A2" t="s">
        <v>24</v>
      </c>
      <c r="B2" s="16" t="s">
        <v>26</v>
      </c>
    </row>
    <row r="3" spans="1:12" x14ac:dyDescent="0.25">
      <c r="A3" t="s">
        <v>23</v>
      </c>
      <c r="B3" s="50">
        <v>98</v>
      </c>
    </row>
    <row r="4" spans="1:12" ht="15.75" thickBot="1" x14ac:dyDescent="0.3"/>
    <row r="5" spans="1:12" x14ac:dyDescent="0.25">
      <c r="A5" s="100" t="s">
        <v>0</v>
      </c>
      <c r="B5" s="101"/>
      <c r="C5" s="101"/>
      <c r="D5" s="101"/>
      <c r="E5" s="101"/>
      <c r="F5" s="101"/>
      <c r="G5" s="101"/>
      <c r="H5" s="1"/>
      <c r="J5" s="26" t="s">
        <v>39</v>
      </c>
      <c r="K5" s="27"/>
    </row>
    <row r="6" spans="1:12" ht="30" x14ac:dyDescent="0.25">
      <c r="A6" s="2"/>
      <c r="B6" s="10" t="s">
        <v>1</v>
      </c>
      <c r="C6" s="10" t="s">
        <v>2</v>
      </c>
      <c r="D6" s="10" t="s">
        <v>3</v>
      </c>
      <c r="E6" s="10" t="s">
        <v>4</v>
      </c>
      <c r="F6" s="10" t="s">
        <v>5</v>
      </c>
      <c r="G6" s="10" t="s">
        <v>6</v>
      </c>
      <c r="H6" s="4" t="s">
        <v>7</v>
      </c>
      <c r="J6" s="28" t="s">
        <v>40</v>
      </c>
      <c r="K6" s="29"/>
    </row>
    <row r="7" spans="1:12" x14ac:dyDescent="0.25">
      <c r="A7" s="5" t="s">
        <v>8</v>
      </c>
      <c r="B7" s="6">
        <v>49</v>
      </c>
      <c r="C7" s="6">
        <v>34</v>
      </c>
      <c r="D7" s="2">
        <v>11</v>
      </c>
      <c r="E7" s="2">
        <v>2</v>
      </c>
      <c r="F7" s="2">
        <v>2</v>
      </c>
      <c r="G7" s="2">
        <v>0</v>
      </c>
      <c r="H7" s="71">
        <f>SUM(B7:G7)</f>
        <v>98</v>
      </c>
      <c r="J7" s="30" t="s">
        <v>41</v>
      </c>
      <c r="K7" s="31">
        <v>53</v>
      </c>
    </row>
    <row r="8" spans="1:12" x14ac:dyDescent="0.25">
      <c r="A8" s="8" t="s">
        <v>9</v>
      </c>
      <c r="B8" s="9">
        <v>47</v>
      </c>
      <c r="C8" s="6">
        <v>34</v>
      </c>
      <c r="D8" s="2">
        <v>11</v>
      </c>
      <c r="E8" s="2">
        <v>2</v>
      </c>
      <c r="F8" s="2">
        <v>2</v>
      </c>
      <c r="G8" s="2">
        <v>1</v>
      </c>
      <c r="H8" s="71">
        <f t="shared" ref="H8:H18" si="0">SUM(B8:G8)</f>
        <v>97</v>
      </c>
      <c r="J8" s="32" t="s">
        <v>42</v>
      </c>
      <c r="K8" s="31">
        <v>37</v>
      </c>
    </row>
    <row r="9" spans="1:12" x14ac:dyDescent="0.25">
      <c r="A9" s="5" t="s">
        <v>10</v>
      </c>
      <c r="B9" s="6">
        <v>76</v>
      </c>
      <c r="C9" s="6">
        <v>14</v>
      </c>
      <c r="D9" s="2">
        <v>2</v>
      </c>
      <c r="E9" s="2">
        <v>1</v>
      </c>
      <c r="F9" s="2">
        <v>2</v>
      </c>
      <c r="G9" s="2">
        <v>0</v>
      </c>
      <c r="H9" s="71">
        <f t="shared" si="0"/>
        <v>95</v>
      </c>
      <c r="J9" s="32" t="s">
        <v>34</v>
      </c>
      <c r="K9" s="31"/>
      <c r="L9">
        <f>SUM(K7:K9)</f>
        <v>90</v>
      </c>
    </row>
    <row r="10" spans="1:12" x14ac:dyDescent="0.25">
      <c r="A10" s="5" t="s">
        <v>11</v>
      </c>
      <c r="B10" s="6">
        <v>35</v>
      </c>
      <c r="C10" s="6">
        <v>29</v>
      </c>
      <c r="D10" s="2">
        <v>22</v>
      </c>
      <c r="E10" s="2">
        <v>6</v>
      </c>
      <c r="F10" s="2">
        <v>3</v>
      </c>
      <c r="G10" s="2">
        <v>0</v>
      </c>
      <c r="H10" s="71">
        <f t="shared" si="0"/>
        <v>95</v>
      </c>
      <c r="J10" s="33"/>
      <c r="K10" s="29"/>
    </row>
    <row r="11" spans="1:12" x14ac:dyDescent="0.25">
      <c r="A11" s="5" t="s">
        <v>12</v>
      </c>
      <c r="B11" s="6">
        <v>60</v>
      </c>
      <c r="C11" s="6">
        <v>22</v>
      </c>
      <c r="D11" s="2">
        <v>11</v>
      </c>
      <c r="E11" s="2">
        <v>0</v>
      </c>
      <c r="F11" s="2">
        <v>3</v>
      </c>
      <c r="G11" s="2">
        <v>0</v>
      </c>
      <c r="H11" s="71">
        <f t="shared" si="0"/>
        <v>96</v>
      </c>
      <c r="J11" s="28" t="s">
        <v>43</v>
      </c>
      <c r="K11" s="29"/>
    </row>
    <row r="12" spans="1:12" x14ac:dyDescent="0.25">
      <c r="A12" s="5" t="s">
        <v>13</v>
      </c>
      <c r="B12" s="6">
        <v>8</v>
      </c>
      <c r="C12" s="6">
        <v>14</v>
      </c>
      <c r="D12" s="2">
        <v>26</v>
      </c>
      <c r="E12" s="2">
        <v>22</v>
      </c>
      <c r="F12" s="2">
        <v>28</v>
      </c>
      <c r="G12" s="2">
        <v>0</v>
      </c>
      <c r="H12" s="71">
        <f t="shared" si="0"/>
        <v>98</v>
      </c>
      <c r="J12" s="32" t="s">
        <v>44</v>
      </c>
      <c r="K12" s="31">
        <v>4</v>
      </c>
    </row>
    <row r="13" spans="1:12" x14ac:dyDescent="0.25">
      <c r="A13" s="5" t="s">
        <v>14</v>
      </c>
      <c r="B13" s="6">
        <v>49</v>
      </c>
      <c r="C13" s="6">
        <v>25</v>
      </c>
      <c r="D13" s="2">
        <v>17</v>
      </c>
      <c r="E13" s="2">
        <v>2</v>
      </c>
      <c r="F13" s="2">
        <v>2</v>
      </c>
      <c r="G13" s="2">
        <v>2</v>
      </c>
      <c r="H13" s="71">
        <f t="shared" si="0"/>
        <v>97</v>
      </c>
      <c r="J13" s="32" t="s">
        <v>45</v>
      </c>
      <c r="K13" s="31">
        <v>13</v>
      </c>
    </row>
    <row r="14" spans="1:12" x14ac:dyDescent="0.25">
      <c r="A14" s="8" t="s">
        <v>15</v>
      </c>
      <c r="B14" s="9">
        <v>47</v>
      </c>
      <c r="C14" s="6">
        <v>36</v>
      </c>
      <c r="D14" s="2">
        <v>12</v>
      </c>
      <c r="E14" s="2">
        <v>1</v>
      </c>
      <c r="F14" s="2">
        <v>2</v>
      </c>
      <c r="G14" s="2">
        <v>0</v>
      </c>
      <c r="H14" s="71">
        <f t="shared" si="0"/>
        <v>98</v>
      </c>
      <c r="J14" s="32" t="s">
        <v>46</v>
      </c>
      <c r="K14" s="31">
        <v>8</v>
      </c>
    </row>
    <row r="15" spans="1:12" x14ac:dyDescent="0.25">
      <c r="A15" s="5" t="s">
        <v>16</v>
      </c>
      <c r="B15" s="6">
        <v>66</v>
      </c>
      <c r="C15" s="6">
        <v>27</v>
      </c>
      <c r="D15" s="2">
        <v>2</v>
      </c>
      <c r="E15" s="2">
        <v>1</v>
      </c>
      <c r="F15" s="2">
        <v>2</v>
      </c>
      <c r="G15" s="2">
        <v>0</v>
      </c>
      <c r="H15" s="71">
        <f t="shared" si="0"/>
        <v>98</v>
      </c>
      <c r="J15" s="32" t="s">
        <v>47</v>
      </c>
      <c r="K15" s="31">
        <v>22</v>
      </c>
    </row>
    <row r="16" spans="1:12" x14ac:dyDescent="0.25">
      <c r="A16" s="5" t="s">
        <v>17</v>
      </c>
      <c r="B16" s="6">
        <v>58</v>
      </c>
      <c r="C16" s="6">
        <v>24</v>
      </c>
      <c r="D16" s="2">
        <v>8</v>
      </c>
      <c r="E16" s="2">
        <v>2</v>
      </c>
      <c r="F16" s="2">
        <v>3</v>
      </c>
      <c r="G16" s="2">
        <v>0</v>
      </c>
      <c r="H16" s="71">
        <f t="shared" si="0"/>
        <v>95</v>
      </c>
      <c r="J16" s="32" t="s">
        <v>48</v>
      </c>
      <c r="K16" s="31">
        <v>42</v>
      </c>
    </row>
    <row r="17" spans="1:12" x14ac:dyDescent="0.25">
      <c r="A17" s="5" t="s">
        <v>18</v>
      </c>
      <c r="B17" s="6">
        <v>78</v>
      </c>
      <c r="C17" s="6">
        <v>16</v>
      </c>
      <c r="D17" s="2">
        <v>1</v>
      </c>
      <c r="E17" s="2">
        <v>1</v>
      </c>
      <c r="F17" s="2">
        <v>2</v>
      </c>
      <c r="G17" s="2">
        <v>0</v>
      </c>
      <c r="H17" s="71">
        <f t="shared" si="0"/>
        <v>98</v>
      </c>
      <c r="J17" s="32" t="s">
        <v>49</v>
      </c>
      <c r="K17" s="31">
        <v>0</v>
      </c>
      <c r="L17">
        <f>SUM(K12:K17)</f>
        <v>89</v>
      </c>
    </row>
    <row r="18" spans="1:12" x14ac:dyDescent="0.25">
      <c r="A18" s="5" t="s">
        <v>19</v>
      </c>
      <c r="B18" s="6">
        <v>62</v>
      </c>
      <c r="C18" s="6">
        <v>23</v>
      </c>
      <c r="D18" s="2">
        <v>9</v>
      </c>
      <c r="E18" s="2">
        <v>1</v>
      </c>
      <c r="F18" s="2">
        <v>2</v>
      </c>
      <c r="G18" s="2">
        <v>0</v>
      </c>
      <c r="H18" s="71">
        <f t="shared" si="0"/>
        <v>97</v>
      </c>
      <c r="J18" s="33"/>
      <c r="K18" s="29"/>
    </row>
    <row r="19" spans="1:12" x14ac:dyDescent="0.25">
      <c r="A19" s="18" t="s">
        <v>34</v>
      </c>
      <c r="J19" s="28" t="s">
        <v>50</v>
      </c>
      <c r="K19" s="29"/>
    </row>
    <row r="20" spans="1:12" x14ac:dyDescent="0.25">
      <c r="J20" s="32" t="s">
        <v>51</v>
      </c>
      <c r="K20" s="31">
        <v>1.5</v>
      </c>
    </row>
    <row r="21" spans="1:12" x14ac:dyDescent="0.25">
      <c r="A21" s="100" t="s">
        <v>27</v>
      </c>
      <c r="B21" s="101"/>
      <c r="C21" s="101"/>
      <c r="D21" s="101"/>
      <c r="E21" s="101"/>
      <c r="F21" s="101"/>
      <c r="G21" s="101"/>
      <c r="J21" s="32" t="s">
        <v>52</v>
      </c>
      <c r="K21" s="31">
        <v>12.5</v>
      </c>
    </row>
    <row r="22" spans="1:12" x14ac:dyDescent="0.25">
      <c r="B22" s="3" t="s">
        <v>28</v>
      </c>
      <c r="C22" s="3" t="s">
        <v>29</v>
      </c>
      <c r="D22" s="3" t="s">
        <v>30</v>
      </c>
      <c r="E22" s="3" t="s">
        <v>31</v>
      </c>
      <c r="F22" s="3" t="s">
        <v>32</v>
      </c>
      <c r="G22" s="17" t="s">
        <v>7</v>
      </c>
      <c r="J22" s="32" t="s">
        <v>53</v>
      </c>
      <c r="K22" s="31">
        <v>14</v>
      </c>
    </row>
    <row r="23" spans="1:12" x14ac:dyDescent="0.25">
      <c r="B23" s="2">
        <v>23</v>
      </c>
      <c r="C23" s="2">
        <v>29</v>
      </c>
      <c r="D23" s="2">
        <v>23</v>
      </c>
      <c r="E23" s="2">
        <v>8</v>
      </c>
      <c r="F23" s="2">
        <v>10</v>
      </c>
      <c r="G23" s="12">
        <f>SUM(B23:F23)</f>
        <v>93</v>
      </c>
      <c r="J23" s="32" t="s">
        <v>54</v>
      </c>
      <c r="K23" s="31">
        <v>16</v>
      </c>
    </row>
    <row r="24" spans="1:12" x14ac:dyDescent="0.25">
      <c r="A24" s="12"/>
      <c r="B24" s="12"/>
      <c r="C24" s="12"/>
      <c r="D24" s="12"/>
      <c r="E24" s="12"/>
      <c r="F24" s="12"/>
      <c r="G24" s="12"/>
      <c r="J24" s="32" t="s">
        <v>55</v>
      </c>
      <c r="K24" s="31">
        <v>13</v>
      </c>
    </row>
    <row r="25" spans="1:12" x14ac:dyDescent="0.25">
      <c r="A25" s="100" t="s">
        <v>33</v>
      </c>
      <c r="B25" s="101"/>
      <c r="C25" s="101"/>
      <c r="D25" s="101"/>
      <c r="E25" s="101"/>
      <c r="F25" s="101"/>
      <c r="G25" s="101"/>
      <c r="J25" s="32" t="s">
        <v>56</v>
      </c>
      <c r="K25" s="31">
        <v>12</v>
      </c>
    </row>
    <row r="26" spans="1:12" x14ac:dyDescent="0.25">
      <c r="B26" s="3" t="s">
        <v>28</v>
      </c>
      <c r="C26" s="3" t="s">
        <v>29</v>
      </c>
      <c r="D26" s="3" t="s">
        <v>30</v>
      </c>
      <c r="E26" s="3" t="s">
        <v>31</v>
      </c>
      <c r="F26" s="3" t="s">
        <v>32</v>
      </c>
      <c r="G26" s="17" t="s">
        <v>7</v>
      </c>
      <c r="J26" s="32" t="s">
        <v>57</v>
      </c>
      <c r="K26" s="31">
        <v>2</v>
      </c>
      <c r="L26">
        <f>SUM(K20:K26)</f>
        <v>71</v>
      </c>
    </row>
    <row r="27" spans="1:12" x14ac:dyDescent="0.25">
      <c r="B27" s="2">
        <v>22</v>
      </c>
      <c r="C27" s="2">
        <v>34</v>
      </c>
      <c r="D27" s="2">
        <v>23</v>
      </c>
      <c r="E27" s="2">
        <v>9</v>
      </c>
      <c r="F27" s="2">
        <v>6</v>
      </c>
      <c r="G27" s="12">
        <f>SUM(B27:F27)</f>
        <v>94</v>
      </c>
      <c r="J27" s="33"/>
      <c r="K27" s="29"/>
    </row>
    <row r="28" spans="1:12" x14ac:dyDescent="0.25">
      <c r="J28" s="28" t="s">
        <v>58</v>
      </c>
      <c r="K28" s="29"/>
    </row>
    <row r="29" spans="1:12" x14ac:dyDescent="0.25">
      <c r="A29" s="39" t="s">
        <v>66</v>
      </c>
      <c r="J29" s="32" t="s">
        <v>59</v>
      </c>
      <c r="K29" s="31">
        <v>0</v>
      </c>
    </row>
    <row r="30" spans="1:12" x14ac:dyDescent="0.25">
      <c r="A30" s="38" t="s">
        <v>65</v>
      </c>
      <c r="J30" s="32" t="s">
        <v>60</v>
      </c>
      <c r="K30" s="31">
        <v>3</v>
      </c>
    </row>
    <row r="31" spans="1:12" x14ac:dyDescent="0.25">
      <c r="J31" s="32" t="s">
        <v>61</v>
      </c>
      <c r="K31" s="31">
        <v>7</v>
      </c>
    </row>
    <row r="32" spans="1:12" x14ac:dyDescent="0.25">
      <c r="J32" s="32" t="s">
        <v>62</v>
      </c>
      <c r="K32" s="31">
        <v>25</v>
      </c>
    </row>
    <row r="33" spans="10:12" x14ac:dyDescent="0.25">
      <c r="J33" s="32" t="s">
        <v>63</v>
      </c>
      <c r="K33" s="31">
        <v>27</v>
      </c>
    </row>
    <row r="34" spans="10:12" ht="15.75" thickBot="1" x14ac:dyDescent="0.3">
      <c r="J34" s="34" t="s">
        <v>64</v>
      </c>
      <c r="K34" s="35">
        <v>27</v>
      </c>
      <c r="L34">
        <f>SUM(K29:K34)</f>
        <v>89</v>
      </c>
    </row>
  </sheetData>
  <mergeCells count="3">
    <mergeCell ref="A5:G5"/>
    <mergeCell ref="A21:G21"/>
    <mergeCell ref="A25:G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85" zoomScaleNormal="85" workbookViewId="0">
      <selection activeCell="F29" sqref="F29"/>
    </sheetView>
  </sheetViews>
  <sheetFormatPr defaultRowHeight="15" x14ac:dyDescent="0.25"/>
  <cols>
    <col min="1" max="1" width="33.85546875" customWidth="1"/>
    <col min="2" max="7" width="10.140625" style="12" customWidth="1"/>
    <col min="11" max="11" width="29.85546875" customWidth="1"/>
  </cols>
  <sheetData>
    <row r="1" spans="1:13" x14ac:dyDescent="0.25">
      <c r="A1" t="s">
        <v>21</v>
      </c>
    </row>
    <row r="2" spans="1:13" x14ac:dyDescent="0.25">
      <c r="A2" t="s">
        <v>24</v>
      </c>
      <c r="B2" s="16" t="s">
        <v>22</v>
      </c>
    </row>
    <row r="3" spans="1:13" x14ac:dyDescent="0.25">
      <c r="A3" t="s">
        <v>23</v>
      </c>
      <c r="B3" s="16">
        <v>122</v>
      </c>
    </row>
    <row r="4" spans="1:13" ht="15.75" thickBot="1" x14ac:dyDescent="0.3">
      <c r="B4" s="16"/>
    </row>
    <row r="5" spans="1:13" ht="15" customHeight="1" x14ac:dyDescent="0.25">
      <c r="A5" s="100" t="s">
        <v>0</v>
      </c>
      <c r="B5" s="101"/>
      <c r="C5" s="101"/>
      <c r="D5" s="101"/>
      <c r="E5" s="101"/>
      <c r="F5" s="101"/>
      <c r="G5" s="101"/>
      <c r="K5" s="26" t="s">
        <v>39</v>
      </c>
      <c r="L5" s="27"/>
    </row>
    <row r="6" spans="1:13" ht="25.5" x14ac:dyDescent="0.25">
      <c r="A6" s="11" t="s">
        <v>20</v>
      </c>
      <c r="B6" s="13" t="s">
        <v>1</v>
      </c>
      <c r="C6" s="13" t="s">
        <v>2</v>
      </c>
      <c r="D6" s="13" t="s">
        <v>3</v>
      </c>
      <c r="E6" s="13" t="s">
        <v>4</v>
      </c>
      <c r="F6" s="13" t="s">
        <v>5</v>
      </c>
      <c r="G6" s="13" t="s">
        <v>6</v>
      </c>
      <c r="H6" s="4" t="s">
        <v>7</v>
      </c>
      <c r="I6" s="21" t="s">
        <v>35</v>
      </c>
      <c r="J6" s="36"/>
      <c r="K6" s="28" t="s">
        <v>40</v>
      </c>
      <c r="L6" s="29"/>
    </row>
    <row r="7" spans="1:13" x14ac:dyDescent="0.25">
      <c r="A7" s="5" t="s">
        <v>8</v>
      </c>
      <c r="B7" s="14">
        <v>56</v>
      </c>
      <c r="C7" s="14">
        <v>39</v>
      </c>
      <c r="D7" s="14">
        <v>17</v>
      </c>
      <c r="E7" s="14">
        <v>5</v>
      </c>
      <c r="F7" s="14">
        <v>2</v>
      </c>
      <c r="G7" s="14">
        <v>0</v>
      </c>
      <c r="H7">
        <f t="shared" ref="H7:H18" si="0">SUM(B7:G7)</f>
        <v>119</v>
      </c>
      <c r="I7">
        <f>$B$3-H7</f>
        <v>3</v>
      </c>
      <c r="J7" s="37"/>
      <c r="K7" s="30" t="s">
        <v>41</v>
      </c>
      <c r="L7" s="31">
        <v>53</v>
      </c>
    </row>
    <row r="8" spans="1:13" x14ac:dyDescent="0.25">
      <c r="A8" s="8" t="s">
        <v>9</v>
      </c>
      <c r="B8" s="14">
        <v>55</v>
      </c>
      <c r="C8" s="14">
        <v>38</v>
      </c>
      <c r="D8" s="14">
        <v>19</v>
      </c>
      <c r="E8" s="14">
        <v>4</v>
      </c>
      <c r="F8" s="14">
        <v>3</v>
      </c>
      <c r="G8" s="14">
        <v>0</v>
      </c>
      <c r="H8">
        <f t="shared" si="0"/>
        <v>119</v>
      </c>
      <c r="I8">
        <f t="shared" ref="I8:I18" si="1">$B$3-H8</f>
        <v>3</v>
      </c>
      <c r="J8" s="37"/>
      <c r="K8" s="32" t="s">
        <v>42</v>
      </c>
      <c r="L8" s="31">
        <v>66</v>
      </c>
    </row>
    <row r="9" spans="1:13" x14ac:dyDescent="0.25">
      <c r="A9" s="5" t="s">
        <v>10</v>
      </c>
      <c r="B9" s="14">
        <v>82</v>
      </c>
      <c r="C9" s="14">
        <v>24</v>
      </c>
      <c r="D9" s="14">
        <v>12</v>
      </c>
      <c r="E9" s="14">
        <v>2</v>
      </c>
      <c r="F9" s="14">
        <v>1</v>
      </c>
      <c r="G9" s="14">
        <v>0</v>
      </c>
      <c r="H9">
        <f t="shared" si="0"/>
        <v>121</v>
      </c>
      <c r="I9">
        <f t="shared" si="1"/>
        <v>1</v>
      </c>
      <c r="J9" s="37"/>
      <c r="K9" s="32" t="s">
        <v>34</v>
      </c>
      <c r="L9" s="31">
        <v>2</v>
      </c>
      <c r="M9">
        <f>SUM(L7:L9)</f>
        <v>121</v>
      </c>
    </row>
    <row r="10" spans="1:13" x14ac:dyDescent="0.25">
      <c r="A10" s="5" t="s">
        <v>11</v>
      </c>
      <c r="B10" s="14">
        <v>48</v>
      </c>
      <c r="C10" s="14">
        <v>32</v>
      </c>
      <c r="D10" s="14">
        <v>23</v>
      </c>
      <c r="E10" s="14">
        <v>11</v>
      </c>
      <c r="F10" s="14">
        <v>7</v>
      </c>
      <c r="G10" s="14">
        <v>0</v>
      </c>
      <c r="H10">
        <f t="shared" si="0"/>
        <v>121</v>
      </c>
      <c r="I10">
        <f t="shared" si="1"/>
        <v>1</v>
      </c>
      <c r="J10" s="37"/>
      <c r="K10" s="33"/>
      <c r="L10" s="29"/>
    </row>
    <row r="11" spans="1:13" x14ac:dyDescent="0.25">
      <c r="A11" s="5" t="s">
        <v>12</v>
      </c>
      <c r="B11" s="14">
        <v>73</v>
      </c>
      <c r="C11" s="14">
        <v>31</v>
      </c>
      <c r="D11" s="14">
        <v>9</v>
      </c>
      <c r="E11" s="14">
        <v>4</v>
      </c>
      <c r="F11" s="14">
        <v>4</v>
      </c>
      <c r="G11" s="14">
        <v>0</v>
      </c>
      <c r="H11">
        <f t="shared" si="0"/>
        <v>121</v>
      </c>
      <c r="I11">
        <f t="shared" si="1"/>
        <v>1</v>
      </c>
      <c r="J11" s="37"/>
      <c r="K11" s="28" t="s">
        <v>43</v>
      </c>
      <c r="L11" s="29"/>
    </row>
    <row r="12" spans="1:13" x14ac:dyDescent="0.25">
      <c r="A12" s="5" t="s">
        <v>13</v>
      </c>
      <c r="B12" s="14">
        <v>11</v>
      </c>
      <c r="C12" s="14">
        <v>24</v>
      </c>
      <c r="D12" s="14">
        <v>24</v>
      </c>
      <c r="E12" s="14">
        <v>18</v>
      </c>
      <c r="F12" s="14">
        <v>41</v>
      </c>
      <c r="G12" s="14">
        <v>0</v>
      </c>
      <c r="H12">
        <f t="shared" si="0"/>
        <v>118</v>
      </c>
      <c r="I12">
        <f t="shared" si="1"/>
        <v>4</v>
      </c>
      <c r="J12" s="37"/>
      <c r="K12" s="32" t="s">
        <v>44</v>
      </c>
      <c r="L12" s="31">
        <v>9</v>
      </c>
    </row>
    <row r="13" spans="1:13" x14ac:dyDescent="0.25">
      <c r="A13" s="5" t="s">
        <v>14</v>
      </c>
      <c r="B13" s="14">
        <v>57</v>
      </c>
      <c r="C13" s="14">
        <v>45</v>
      </c>
      <c r="D13" s="14">
        <v>10</v>
      </c>
      <c r="E13" s="14">
        <v>5</v>
      </c>
      <c r="F13" s="14">
        <v>2</v>
      </c>
      <c r="G13" s="14">
        <v>1</v>
      </c>
      <c r="H13">
        <f t="shared" si="0"/>
        <v>120</v>
      </c>
      <c r="I13">
        <f t="shared" si="1"/>
        <v>2</v>
      </c>
      <c r="J13" s="37"/>
      <c r="K13" s="32" t="s">
        <v>45</v>
      </c>
      <c r="L13" s="31">
        <v>24</v>
      </c>
    </row>
    <row r="14" spans="1:13" x14ac:dyDescent="0.25">
      <c r="A14" s="8" t="s">
        <v>15</v>
      </c>
      <c r="B14" s="14">
        <v>67</v>
      </c>
      <c r="C14" s="14">
        <v>32</v>
      </c>
      <c r="D14" s="14">
        <v>13</v>
      </c>
      <c r="E14" s="14">
        <v>6</v>
      </c>
      <c r="F14" s="14">
        <v>2</v>
      </c>
      <c r="G14" s="14">
        <v>0</v>
      </c>
      <c r="H14">
        <f t="shared" si="0"/>
        <v>120</v>
      </c>
      <c r="I14">
        <f t="shared" si="1"/>
        <v>2</v>
      </c>
      <c r="J14" s="37"/>
      <c r="K14" s="32" t="s">
        <v>46</v>
      </c>
      <c r="L14" s="31">
        <v>11</v>
      </c>
    </row>
    <row r="15" spans="1:13" x14ac:dyDescent="0.25">
      <c r="A15" s="5" t="s">
        <v>16</v>
      </c>
      <c r="B15" s="14">
        <v>94</v>
      </c>
      <c r="C15" s="14">
        <v>17</v>
      </c>
      <c r="D15" s="14">
        <v>8</v>
      </c>
      <c r="E15" s="14">
        <v>1</v>
      </c>
      <c r="F15" s="14">
        <v>1</v>
      </c>
      <c r="G15" s="14">
        <v>0</v>
      </c>
      <c r="H15">
        <f t="shared" si="0"/>
        <v>121</v>
      </c>
      <c r="I15">
        <f t="shared" si="1"/>
        <v>1</v>
      </c>
      <c r="J15" s="37"/>
      <c r="K15" s="32" t="s">
        <v>47</v>
      </c>
      <c r="L15" s="31">
        <v>21</v>
      </c>
    </row>
    <row r="16" spans="1:13" x14ac:dyDescent="0.25">
      <c r="A16" s="5" t="s">
        <v>17</v>
      </c>
      <c r="B16" s="14">
        <v>72</v>
      </c>
      <c r="C16" s="14">
        <v>27</v>
      </c>
      <c r="D16" s="14">
        <v>13</v>
      </c>
      <c r="E16" s="14">
        <v>3</v>
      </c>
      <c r="F16" s="14">
        <v>3</v>
      </c>
      <c r="G16" s="14">
        <v>1</v>
      </c>
      <c r="H16">
        <f t="shared" si="0"/>
        <v>119</v>
      </c>
      <c r="I16">
        <f t="shared" si="1"/>
        <v>3</v>
      </c>
      <c r="J16" s="37"/>
      <c r="K16" s="32" t="s">
        <v>48</v>
      </c>
      <c r="L16" s="31">
        <v>54</v>
      </c>
    </row>
    <row r="17" spans="1:13" x14ac:dyDescent="0.25">
      <c r="A17" s="5" t="s">
        <v>18</v>
      </c>
      <c r="B17" s="14">
        <v>91</v>
      </c>
      <c r="C17" s="14">
        <v>20</v>
      </c>
      <c r="D17" s="14">
        <v>5</v>
      </c>
      <c r="E17" s="14">
        <v>2</v>
      </c>
      <c r="F17" s="14">
        <v>2</v>
      </c>
      <c r="G17" s="14">
        <v>0</v>
      </c>
      <c r="H17">
        <f t="shared" si="0"/>
        <v>120</v>
      </c>
      <c r="I17">
        <f t="shared" si="1"/>
        <v>2</v>
      </c>
      <c r="J17" s="37"/>
      <c r="K17" s="32" t="s">
        <v>49</v>
      </c>
      <c r="L17" s="31">
        <v>2</v>
      </c>
      <c r="M17">
        <f>SUM(L12:L17)</f>
        <v>121</v>
      </c>
    </row>
    <row r="18" spans="1:13" x14ac:dyDescent="0.25">
      <c r="A18" s="5" t="s">
        <v>19</v>
      </c>
      <c r="B18" s="14">
        <v>70</v>
      </c>
      <c r="C18" s="14">
        <v>31</v>
      </c>
      <c r="D18" s="14">
        <v>12</v>
      </c>
      <c r="E18" s="14">
        <v>5</v>
      </c>
      <c r="F18" s="14">
        <v>2</v>
      </c>
      <c r="G18" s="14">
        <v>1</v>
      </c>
      <c r="H18">
        <f t="shared" si="0"/>
        <v>121</v>
      </c>
      <c r="I18">
        <f t="shared" si="1"/>
        <v>1</v>
      </c>
      <c r="J18" s="37"/>
      <c r="K18" s="33"/>
      <c r="L18" s="29"/>
    </row>
    <row r="19" spans="1:13" x14ac:dyDescent="0.25">
      <c r="A19" s="18" t="s">
        <v>34</v>
      </c>
      <c r="K19" s="28" t="s">
        <v>50</v>
      </c>
      <c r="L19" s="29"/>
    </row>
    <row r="20" spans="1:13" x14ac:dyDescent="0.25">
      <c r="H20" s="1"/>
      <c r="K20" s="32" t="s">
        <v>51</v>
      </c>
      <c r="L20" s="31">
        <v>4</v>
      </c>
    </row>
    <row r="21" spans="1:13" x14ac:dyDescent="0.25">
      <c r="A21" s="100" t="s">
        <v>27</v>
      </c>
      <c r="B21" s="101"/>
      <c r="C21" s="101"/>
      <c r="D21" s="101"/>
      <c r="E21" s="101"/>
      <c r="F21" s="101"/>
      <c r="G21" s="101"/>
      <c r="K21" s="32" t="s">
        <v>52</v>
      </c>
      <c r="L21" s="31">
        <v>15</v>
      </c>
    </row>
    <row r="22" spans="1:13" x14ac:dyDescent="0.25">
      <c r="B22" s="3" t="s">
        <v>28</v>
      </c>
      <c r="C22" s="3" t="s">
        <v>29</v>
      </c>
      <c r="D22" s="3" t="s">
        <v>30</v>
      </c>
      <c r="E22" s="3" t="s">
        <v>31</v>
      </c>
      <c r="F22" s="3" t="s">
        <v>32</v>
      </c>
      <c r="G22" s="17" t="s">
        <v>7</v>
      </c>
      <c r="H22" s="17" t="s">
        <v>35</v>
      </c>
      <c r="K22" s="32" t="s">
        <v>53</v>
      </c>
      <c r="L22" s="31">
        <v>21</v>
      </c>
    </row>
    <row r="23" spans="1:13" x14ac:dyDescent="0.25">
      <c r="B23" s="37">
        <v>48</v>
      </c>
      <c r="C23" s="37">
        <v>23</v>
      </c>
      <c r="D23" s="37">
        <v>17</v>
      </c>
      <c r="E23" s="37">
        <v>12</v>
      </c>
      <c r="F23" s="37">
        <v>20</v>
      </c>
      <c r="G23" s="19">
        <f>SUM(B23:F23)</f>
        <v>120</v>
      </c>
      <c r="H23" s="20">
        <f>B3-G23</f>
        <v>2</v>
      </c>
      <c r="K23" s="32" t="s">
        <v>54</v>
      </c>
      <c r="L23" s="31">
        <v>25</v>
      </c>
    </row>
    <row r="24" spans="1:13" x14ac:dyDescent="0.25">
      <c r="A24" s="12"/>
      <c r="K24" s="32" t="s">
        <v>55</v>
      </c>
      <c r="L24" s="31">
        <v>23</v>
      </c>
    </row>
    <row r="25" spans="1:13" x14ac:dyDescent="0.25">
      <c r="A25" s="100" t="s">
        <v>33</v>
      </c>
      <c r="B25" s="101"/>
      <c r="C25" s="101"/>
      <c r="D25" s="101"/>
      <c r="E25" s="101"/>
      <c r="F25" s="101"/>
      <c r="G25" s="101"/>
      <c r="K25" s="32" t="s">
        <v>56</v>
      </c>
      <c r="L25" s="31">
        <v>13</v>
      </c>
    </row>
    <row r="26" spans="1:13" x14ac:dyDescent="0.25">
      <c r="B26" s="3" t="s">
        <v>28</v>
      </c>
      <c r="C26" s="3" t="s">
        <v>29</v>
      </c>
      <c r="D26" s="3" t="s">
        <v>30</v>
      </c>
      <c r="E26" s="3" t="s">
        <v>31</v>
      </c>
      <c r="F26" s="3" t="s">
        <v>32</v>
      </c>
      <c r="G26" s="17" t="s">
        <v>7</v>
      </c>
      <c r="H26" s="17" t="s">
        <v>35</v>
      </c>
      <c r="K26" s="32" t="s">
        <v>57</v>
      </c>
      <c r="L26" s="31">
        <v>6</v>
      </c>
      <c r="M26">
        <f>SUM(L20:L26)</f>
        <v>107</v>
      </c>
    </row>
    <row r="27" spans="1:13" x14ac:dyDescent="0.25">
      <c r="B27" s="37">
        <v>33</v>
      </c>
      <c r="C27" s="37">
        <v>49</v>
      </c>
      <c r="D27" s="37">
        <v>23</v>
      </c>
      <c r="E27" s="37">
        <v>8</v>
      </c>
      <c r="F27" s="37">
        <v>8</v>
      </c>
      <c r="G27" s="19">
        <f>SUM(B27:F27)</f>
        <v>121</v>
      </c>
      <c r="H27" s="20">
        <f>B3-G27</f>
        <v>1</v>
      </c>
      <c r="K27" s="33"/>
      <c r="L27" s="29"/>
    </row>
    <row r="28" spans="1:13" x14ac:dyDescent="0.25">
      <c r="K28" s="28" t="s">
        <v>58</v>
      </c>
      <c r="L28" s="29"/>
    </row>
    <row r="29" spans="1:13" x14ac:dyDescent="0.25">
      <c r="A29" s="39" t="s">
        <v>66</v>
      </c>
      <c r="K29" s="32" t="s">
        <v>59</v>
      </c>
      <c r="L29" s="31">
        <v>0</v>
      </c>
    </row>
    <row r="30" spans="1:13" x14ac:dyDescent="0.25">
      <c r="A30" s="38" t="s">
        <v>65</v>
      </c>
      <c r="K30" s="32" t="s">
        <v>60</v>
      </c>
      <c r="L30" s="31">
        <v>1</v>
      </c>
    </row>
    <row r="31" spans="1:13" x14ac:dyDescent="0.25">
      <c r="K31" s="32" t="s">
        <v>61</v>
      </c>
      <c r="L31" s="31">
        <v>14</v>
      </c>
    </row>
    <row r="32" spans="1:13" x14ac:dyDescent="0.25">
      <c r="K32" s="32" t="s">
        <v>62</v>
      </c>
      <c r="L32" s="31">
        <v>45</v>
      </c>
    </row>
    <row r="33" spans="11:13" x14ac:dyDescent="0.25">
      <c r="K33" s="32" t="s">
        <v>63</v>
      </c>
      <c r="L33" s="31">
        <v>26</v>
      </c>
    </row>
    <row r="34" spans="11:13" ht="15.75" thickBot="1" x14ac:dyDescent="0.3">
      <c r="K34" s="34" t="s">
        <v>64</v>
      </c>
      <c r="L34" s="35">
        <v>33</v>
      </c>
      <c r="M34">
        <f>SUM(L29:L34)</f>
        <v>119</v>
      </c>
    </row>
  </sheetData>
  <mergeCells count="3">
    <mergeCell ref="A5:G5"/>
    <mergeCell ref="A21:G21"/>
    <mergeCell ref="A25:G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#1 - Other</vt:lpstr>
      <vt:lpstr>#4 - Additional Comments</vt:lpstr>
      <vt:lpstr>Town Mtg</vt:lpstr>
      <vt:lpstr>Survey Monkey</vt:lpstr>
    </vt:vector>
  </TitlesOfParts>
  <Company>TOE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Duggan</dc:creator>
  <cp:lastModifiedBy>Gregory Duggan</cp:lastModifiedBy>
  <cp:lastPrinted>2016-04-08T19:57:13Z</cp:lastPrinted>
  <dcterms:created xsi:type="dcterms:W3CDTF">2016-04-04T17:39:24Z</dcterms:created>
  <dcterms:modified xsi:type="dcterms:W3CDTF">2016-04-29T15:12:32Z</dcterms:modified>
</cp:coreProperties>
</file>